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tabRatio="635" activeTab="3"/>
  </bookViews>
  <sheets>
    <sheet name="Formula" sheetId="1" r:id="rId1"/>
    <sheet name="EndResult" sheetId="2" r:id="rId2"/>
    <sheet name="เว้นไว้" sheetId="3" r:id="rId3"/>
    <sheet name="ตย.1สพข.1" sheetId="4" r:id="rId4"/>
    <sheet name="ตย.2นราธิวาส" sheetId="5" r:id="rId5"/>
    <sheet name="ตย.ส่วนกลาง+ปากช่อง" sheetId="6" r:id="rId6"/>
    <sheet name="สูตรคิดเนื้อที่รั้ว" sheetId="7" r:id="rId7"/>
  </sheets>
  <definedNames>
    <definedName name="_xlnm.Print_Titles" localSheetId="3">'ตย.1สพข.1'!$3:$3</definedName>
    <definedName name="_xlnm.Print_Titles" localSheetId="4">'ตย.2นราธิวาส'!$3:$3</definedName>
    <definedName name="_xlnm.Print_Titles" localSheetId="5">'ตย.ส่วนกลาง+ปากช่อง'!$3:$3</definedName>
  </definedNames>
  <calcPr fullCalcOnLoad="1"/>
</workbook>
</file>

<file path=xl/sharedStrings.xml><?xml version="1.0" encoding="utf-8"?>
<sst xmlns="http://schemas.openxmlformats.org/spreadsheetml/2006/main" count="248" uniqueCount="116">
  <si>
    <t>พื้นที่</t>
  </si>
  <si>
    <t>ไร่</t>
  </si>
  <si>
    <t>งาน</t>
  </si>
  <si>
    <t>ตารางวา</t>
  </si>
  <si>
    <t>0-2-54</t>
  </si>
  <si>
    <t>แปลงเป็นตารางวา</t>
  </si>
  <si>
    <t>1-3-99</t>
  </si>
  <si>
    <t>5-0-51</t>
  </si>
  <si>
    <t>10-2-0</t>
  </si>
  <si>
    <t>1-1-1</t>
  </si>
  <si>
    <t>2-2-22</t>
  </si>
  <si>
    <t>ไร่-งาน-ตารางวา</t>
  </si>
  <si>
    <t>1-2-3</t>
  </si>
  <si>
    <t>Province</t>
  </si>
  <si>
    <t>BKK</t>
  </si>
  <si>
    <t>AAA</t>
  </si>
  <si>
    <t>SSS</t>
  </si>
  <si>
    <t>1-0-0</t>
  </si>
  <si>
    <t>3-2-1</t>
  </si>
  <si>
    <t>8-0-3</t>
  </si>
  <si>
    <t>5-1-42</t>
  </si>
  <si>
    <t>ลำดับ</t>
  </si>
  <si>
    <t>หน่วยงาน</t>
  </si>
  <si>
    <t>แปลงเป็นตรว.</t>
  </si>
  <si>
    <t>ไร่-งาน-ตรว.</t>
  </si>
  <si>
    <t>0-0-0</t>
  </si>
  <si>
    <t>รวม</t>
  </si>
  <si>
    <t>10-0-0</t>
  </si>
  <si>
    <t>1.บ้านไม้ 2 ชั้น</t>
  </si>
  <si>
    <t>2.เรือนแถว 6 ห้อง</t>
  </si>
  <si>
    <t>3.อาคาร ค.ส.ล. 2 ชั้น</t>
  </si>
  <si>
    <t>5.โรงจอดรถไม่มีผนังกั้น</t>
  </si>
  <si>
    <t>6.ป้อมยามคอนกรีต</t>
  </si>
  <si>
    <t>7.รั้วคอนกรีตและประตูเหล็ก</t>
  </si>
  <si>
    <t>8.รั้วลวดหนาม</t>
  </si>
  <si>
    <t>9.ถนนคอนกรีต</t>
  </si>
  <si>
    <t>10.โรงจอดรถไม่มีผนังกั้น</t>
  </si>
  <si>
    <t>1.สระน้ำ1</t>
  </si>
  <si>
    <t>2.สระน้ำ2</t>
  </si>
  <si>
    <t>แปลงสาธิตการเกษตร</t>
  </si>
  <si>
    <t>แปลงไม้ยืนต้น</t>
  </si>
  <si>
    <t>พื้นที่จัดสวน</t>
  </si>
  <si>
    <t>พื้นที่ใช้สอยอื่น</t>
  </si>
  <si>
    <t>99-1-80</t>
  </si>
  <si>
    <t>0-3-60</t>
  </si>
  <si>
    <t>0-0-20</t>
  </si>
  <si>
    <t>0-0-10</t>
  </si>
  <si>
    <t>10-0-26</t>
  </si>
  <si>
    <t>9-2-50</t>
  </si>
  <si>
    <t>4-1-0</t>
  </si>
  <si>
    <t>20-3-0</t>
  </si>
  <si>
    <t>1-3-65</t>
  </si>
  <si>
    <t>2-1-84</t>
  </si>
  <si>
    <t>1-0-40</t>
  </si>
  <si>
    <t>ตัวอย่างสพข.1ที่ราชพัสดุ</t>
  </si>
  <si>
    <t>4.อาคารฝึกอบรม</t>
  </si>
  <si>
    <t>3.อาคารสำนักงาน</t>
  </si>
  <si>
    <t>สูตรคำนวณ</t>
  </si>
  <si>
    <t>ตรวจสอบสูตร</t>
  </si>
  <si>
    <t>ผลลัพธ์ที่ได้</t>
  </si>
  <si>
    <t>25-0-20</t>
  </si>
  <si>
    <t>45-3-0</t>
  </si>
  <si>
    <t>2.เรือนแถว 4 ห้อง</t>
  </si>
  <si>
    <t>4.รั้วคอนกรีต</t>
  </si>
  <si>
    <t>5.ลานผลิตปุ๋ยอินทรีย์</t>
  </si>
  <si>
    <t>6.โรงปุ๋ยหมัก (ไม่ทราบราคาทุน)</t>
  </si>
  <si>
    <t>309-0-80</t>
  </si>
  <si>
    <t>ตัวอย่างนราธิวาสที่สาธารณประโยชน์</t>
  </si>
  <si>
    <t>0-2-20</t>
  </si>
  <si>
    <t>15-1-84</t>
  </si>
  <si>
    <t>15-2-50</t>
  </si>
  <si>
    <t>แปลงไม้โกงกาง</t>
  </si>
  <si>
    <t>ถนนคอนกรีต</t>
  </si>
  <si>
    <t>27-2-23</t>
  </si>
  <si>
    <t>0-3-67</t>
  </si>
  <si>
    <t>1-2-80</t>
  </si>
  <si>
    <t>39-0-0</t>
  </si>
  <si>
    <t>1-2-70</t>
  </si>
  <si>
    <t>20-0-26</t>
  </si>
  <si>
    <t>30-0-40</t>
  </si>
  <si>
    <t>65-2-50</t>
  </si>
  <si>
    <t>88-0-70</t>
  </si>
  <si>
    <t>2-3-0</t>
  </si>
  <si>
    <t>45-2-90</t>
  </si>
  <si>
    <t>หมายเหตุ ตัวอย่างที่สาธารณประโยชน์ (นราธิวาส)แก้ไขข้อมูลที่ 2 มีการรังวัดที่ดินกับป่าไม้ใหม่ และแก้ไขเนื้อที่มาจากข้อมูลที่ 1 กับมีเพิ่มเติมถนน ใหม่</t>
  </si>
  <si>
    <t>299-0-50</t>
  </si>
  <si>
    <t>55-2-20</t>
  </si>
  <si>
    <t>ส่วนกลาง</t>
  </si>
  <si>
    <t>35-2-32</t>
  </si>
  <si>
    <t>ตัวอย่างส่วนกลาง รวม</t>
  </si>
  <si>
    <t>11-3-24</t>
  </si>
  <si>
    <t>สพด.กทม.</t>
  </si>
  <si>
    <t>ตัวอย่างข้อมูลที่ 2 ยื่นปกติ</t>
  </si>
  <si>
    <t>ตัวอย่างข้อมูลที่ 2 ยื่นแก้ไข</t>
  </si>
  <si>
    <t>พื้นที่ว่าง</t>
  </si>
  <si>
    <t>ศูนย์ปากช่องฯ (สังกัด กวจ.)</t>
  </si>
  <si>
    <t>ตัวอย่าง รวมพื้นที่หน่วยงานส่วนกลาง จำนวน 3 แปลง</t>
  </si>
  <si>
    <t>ตัวอย่างวิธีคิดพื้นที่ใช้สอยของรั้ว</t>
  </si>
  <si>
    <t>พื้นที่ (เมตร)</t>
  </si>
  <si>
    <t>พื้นที่ใช้สอย</t>
  </si>
  <si>
    <t>กว้าง</t>
  </si>
  <si>
    <t>ยาว</t>
  </si>
  <si>
    <t>(ตรม.)</t>
  </si>
  <si>
    <t>(ตรว.)</t>
  </si>
  <si>
    <t>573-0-30</t>
  </si>
  <si>
    <t>0-0-00</t>
  </si>
  <si>
    <t>หมายเหตุ กรณีไม่มีเนื้อที่ ตรว. 0-0-0  ( 0 ตัวสุดท้ายให้ใส่ 0 ตัวเดียวในการใส่ในสูตรในช่อง "พื้นที่" สูตรถึงจะ เป็น TRUE ในช่องสุดท้าย)</t>
  </si>
  <si>
    <t>หมายเหตุ ใส่ตัวเลขแค่ 2 คอลัมน์แรก ที่เหลือ 2 คอลัมน์สุดท้ายสูตรจะคำนวณออกมาเอง</t>
  </si>
  <si>
    <t>ตัวอย่างข้อมูลที่ 2 ยื่นปกติ (เดิม)</t>
  </si>
  <si>
    <t>ตัวอย่างข้อมูลที่ 2 ยื่นแก้ไข (ใหม่)</t>
  </si>
  <si>
    <t>และลดพื้นที่แปลงไม้โกงกาง</t>
  </si>
  <si>
    <t xml:space="preserve">                หมายเหตุ ตัวอย่างที่ราชพัสดุ (สพข.1) แก้ไขข้อมูลที่ 2 มีสร้างโรงจอดรถใหม่ และมีแก้ไขเนื้อที่มาจากข้อมูลที่ 1 ปลูกไม้ยืนต้นเพิ่มขึ้น ทำให้ไม่มีพื้นที่ว่างเปล่า</t>
  </si>
  <si>
    <t>0-0-54</t>
  </si>
  <si>
    <t>0-0-42</t>
  </si>
  <si>
    <t>6-2-87</t>
  </si>
  <si>
    <t xml:space="preserve">ถ้าใส่ ตรว. เป็น 00 เมื่อตรวจสอบสูตร จะเป็น FALSE นะคะ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</si>
</sst>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10"/>
      <name val="AngsanaUPC"/>
      <family val="1"/>
    </font>
    <font>
      <sz val="16"/>
      <name val="AngsanaUPC"/>
      <family val="1"/>
    </font>
    <font>
      <sz val="16"/>
      <color indexed="30"/>
      <name val="AngsanaUPC"/>
      <family val="1"/>
    </font>
    <font>
      <sz val="15"/>
      <color indexed="10"/>
      <name val="AngsanaUPC"/>
      <family val="1"/>
    </font>
    <font>
      <b/>
      <sz val="16"/>
      <color indexed="10"/>
      <name val="TH SarabunIT๙"/>
      <family val="2"/>
    </font>
    <font>
      <sz val="11"/>
      <color indexed="10"/>
      <name val="Tahoma"/>
      <family val="2"/>
    </font>
    <font>
      <sz val="16"/>
      <color indexed="40"/>
      <name val="AngsanaUPC"/>
      <family val="1"/>
    </font>
    <font>
      <sz val="11"/>
      <name val="Tahoma"/>
      <family val="2"/>
    </font>
    <font>
      <sz val="11"/>
      <color indexed="30"/>
      <name val="Tahoma"/>
      <family val="2"/>
    </font>
    <font>
      <sz val="18"/>
      <color indexed="10"/>
      <name val="AngsanaUPC"/>
      <family val="1"/>
    </font>
    <font>
      <b/>
      <sz val="12"/>
      <color indexed="53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sz val="18"/>
      <color indexed="8"/>
      <name val="AngsanaUPC"/>
      <family val="1"/>
    </font>
    <font>
      <b/>
      <sz val="18"/>
      <color indexed="8"/>
      <name val="AngsanaUPC"/>
      <family val="1"/>
    </font>
    <font>
      <b/>
      <sz val="11"/>
      <color indexed="57"/>
      <name val="Tahoma"/>
      <family val="2"/>
    </font>
    <font>
      <b/>
      <sz val="14"/>
      <color indexed="10"/>
      <name val="Tahoma"/>
      <family val="2"/>
    </font>
    <font>
      <b/>
      <sz val="20"/>
      <color indexed="10"/>
      <name val="AngsanaUPC"/>
      <family val="1"/>
    </font>
    <font>
      <sz val="14"/>
      <color indexed="8"/>
      <name val="Tahoma"/>
      <family val="2"/>
    </font>
    <font>
      <b/>
      <sz val="14"/>
      <color indexed="53"/>
      <name val="Tahoma"/>
      <family val="2"/>
    </font>
    <font>
      <sz val="12"/>
      <color indexed="10"/>
      <name val="Tahoma"/>
      <family val="2"/>
    </font>
    <font>
      <b/>
      <sz val="18"/>
      <color indexed="10"/>
      <name val="AngsanaUPC"/>
      <family val="1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UPC"/>
      <family val="1"/>
    </font>
    <font>
      <b/>
      <sz val="16"/>
      <color rgb="FFFF0000"/>
      <name val="TH SarabunIT๙"/>
      <family val="2"/>
    </font>
    <font>
      <sz val="11"/>
      <color rgb="FF0070C0"/>
      <name val="Calibri"/>
      <family val="2"/>
    </font>
    <font>
      <sz val="16"/>
      <color rgb="FF0070C0"/>
      <name val="AngsanaUPC"/>
      <family val="1"/>
    </font>
    <font>
      <sz val="15"/>
      <color rgb="FFFF0000"/>
      <name val="AngsanaUPC"/>
      <family val="1"/>
    </font>
    <font>
      <b/>
      <sz val="12"/>
      <color theme="5" tint="-0.24997000396251678"/>
      <name val="Calibri"/>
      <family val="2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sz val="18"/>
      <color theme="1"/>
      <name val="AngsanaUPC"/>
      <family val="1"/>
    </font>
    <font>
      <b/>
      <sz val="18"/>
      <color theme="1"/>
      <name val="AngsanaUPC"/>
      <family val="1"/>
    </font>
    <font>
      <sz val="11"/>
      <name val="Calibri"/>
      <family val="2"/>
    </font>
    <font>
      <sz val="16"/>
      <color rgb="FF00B0F0"/>
      <name val="AngsanaUPC"/>
      <family val="1"/>
    </font>
    <font>
      <b/>
      <sz val="11"/>
      <color theme="9" tint="-0.4999699890613556"/>
      <name val="Calibri"/>
      <family val="2"/>
    </font>
    <font>
      <b/>
      <sz val="20"/>
      <color rgb="FFFF0000"/>
      <name val="AngsanaUPC"/>
      <family val="1"/>
    </font>
    <font>
      <b/>
      <sz val="14"/>
      <color theme="5" tint="-0.24997000396251678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18"/>
      <color rgb="FFFF0000"/>
      <name val="AngsanaUPC"/>
      <family val="1"/>
    </font>
    <font>
      <b/>
      <sz val="18"/>
      <color rgb="FFFF0000"/>
      <name val="AngsanaUPC"/>
      <family val="1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ck">
        <color rgb="FFC00000"/>
      </left>
      <right/>
      <top style="thin"/>
      <bottom style="thin"/>
    </border>
    <border>
      <left style="thick">
        <color rgb="FFC00000"/>
      </left>
      <right/>
      <top style="thin"/>
      <bottom style="hair"/>
    </border>
    <border>
      <left style="thick">
        <color rgb="FFC00000"/>
      </left>
      <right/>
      <top style="hair"/>
      <bottom style="hair"/>
    </border>
    <border>
      <left/>
      <right style="thick">
        <color rgb="FFC00000"/>
      </right>
      <top style="thin"/>
      <bottom style="thin"/>
    </border>
    <border>
      <left/>
      <right style="thick">
        <color rgb="FFC00000"/>
      </right>
      <top style="thin"/>
      <bottom style="hair"/>
    </border>
    <border>
      <left/>
      <right style="thick">
        <color rgb="FFC00000"/>
      </right>
      <top style="hair"/>
      <bottom style="hair"/>
    </border>
    <border>
      <left style="thin">
        <color rgb="FFC00000"/>
      </left>
      <right style="thin">
        <color rgb="FFC00000"/>
      </right>
      <top style="thin"/>
      <bottom style="thin"/>
    </border>
    <border>
      <left style="thin">
        <color rgb="FFC00000"/>
      </left>
      <right style="thin">
        <color rgb="FFC00000"/>
      </right>
      <top style="thin"/>
      <bottom style="hair"/>
    </border>
    <border>
      <left style="thin">
        <color rgb="FFC00000"/>
      </left>
      <right style="thin">
        <color rgb="FFC00000"/>
      </right>
      <top style="hair"/>
      <bottom style="hair"/>
    </border>
    <border>
      <left style="thick">
        <color rgb="FFC00000"/>
      </left>
      <right/>
      <top style="hair"/>
      <bottom/>
    </border>
    <border>
      <left style="thin">
        <color rgb="FFC00000"/>
      </left>
      <right style="thin">
        <color rgb="FFC00000"/>
      </right>
      <top style="hair"/>
      <bottom/>
    </border>
    <border>
      <left/>
      <right style="thick">
        <color rgb="FFC00000"/>
      </right>
      <top style="hair"/>
      <bottom/>
    </border>
    <border>
      <left/>
      <right style="thin"/>
      <top style="hair"/>
      <bottom/>
    </border>
    <border>
      <left style="thin"/>
      <right style="thin"/>
      <top style="medium">
        <color theme="5"/>
      </top>
      <bottom style="medium">
        <color theme="5"/>
      </bottom>
    </border>
    <border>
      <left style="thin"/>
      <right/>
      <top style="medium">
        <color theme="5"/>
      </top>
      <bottom style="medium">
        <color theme="5"/>
      </bottom>
    </border>
    <border>
      <left style="thick">
        <color rgb="FFC00000"/>
      </left>
      <right/>
      <top style="medium">
        <color theme="5"/>
      </top>
      <bottom style="medium">
        <color theme="5"/>
      </bottom>
    </border>
    <border>
      <left style="thin">
        <color rgb="FFC00000"/>
      </left>
      <right style="thin">
        <color rgb="FFC00000"/>
      </right>
      <top style="medium">
        <color theme="5"/>
      </top>
      <bottom style="medium">
        <color theme="5"/>
      </bottom>
    </border>
    <border>
      <left/>
      <right style="thick">
        <color rgb="FFC00000"/>
      </right>
      <top style="medium">
        <color theme="5"/>
      </top>
      <bottom style="medium">
        <color theme="5"/>
      </bottom>
    </border>
    <border>
      <left/>
      <right style="thin"/>
      <top style="medium">
        <color theme="5"/>
      </top>
      <bottom style="medium">
        <color theme="5"/>
      </bottom>
    </border>
    <border>
      <left style="thin"/>
      <right style="thin"/>
      <top/>
      <bottom style="double"/>
    </border>
    <border>
      <left/>
      <right/>
      <top style="thin"/>
      <bottom style="thin"/>
    </border>
    <border>
      <left style="thin"/>
      <right style="thick">
        <color rgb="FF0070C0"/>
      </right>
      <top style="thin"/>
      <bottom style="thin"/>
    </border>
    <border>
      <left style="thin"/>
      <right style="thick">
        <color rgb="FF0070C0"/>
      </right>
      <top style="thin"/>
      <bottom style="hair"/>
    </border>
    <border>
      <left style="thin"/>
      <right style="thick">
        <color rgb="FF0070C0"/>
      </right>
      <top style="hair"/>
      <bottom style="hair"/>
    </border>
    <border>
      <left style="thin"/>
      <right style="thick">
        <color rgb="FF0070C0"/>
      </right>
      <top style="hair"/>
      <bottom/>
    </border>
    <border>
      <left style="thin"/>
      <right style="thick">
        <color rgb="FF0070C0"/>
      </right>
      <top style="medium">
        <color theme="5"/>
      </top>
      <bottom style="medium">
        <color theme="5"/>
      </bottom>
    </border>
    <border>
      <left style="thin"/>
      <right style="thick">
        <color rgb="FF0070C0"/>
      </right>
      <top/>
      <bottom style="double"/>
    </border>
    <border>
      <left style="thin"/>
      <right style="thin"/>
      <top style="dotted"/>
      <bottom/>
    </border>
    <border>
      <left style="thin"/>
      <right style="thin"/>
      <top style="hair"/>
      <bottom/>
    </border>
    <border>
      <left style="thin"/>
      <right style="thin"/>
      <top style="dotted"/>
      <bottom style="thin"/>
    </border>
    <border>
      <left style="thin"/>
      <right/>
      <top style="thin"/>
      <bottom/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/>
      <top style="thin"/>
      <bottom style="dotted"/>
    </border>
    <border>
      <left style="thin"/>
      <right/>
      <top/>
      <bottom style="thin"/>
    </border>
    <border>
      <left style="thick">
        <color rgb="FF7030A0"/>
      </left>
      <right style="thick">
        <color rgb="FFC00000"/>
      </right>
      <top style="thick">
        <color rgb="FF7030A0"/>
      </top>
      <bottom style="thin"/>
    </border>
    <border>
      <left style="thick">
        <color rgb="FF7030A0"/>
      </left>
      <right style="thick">
        <color rgb="FFC00000"/>
      </right>
      <top style="thin"/>
      <bottom style="hair"/>
    </border>
    <border>
      <left style="thick">
        <color rgb="FF7030A0"/>
      </left>
      <right style="thick">
        <color rgb="FFC00000"/>
      </right>
      <top style="hair"/>
      <bottom style="hair"/>
    </border>
    <border>
      <left style="thick">
        <color rgb="FF7030A0"/>
      </left>
      <right style="thick">
        <color rgb="FFC00000"/>
      </right>
      <top/>
      <bottom/>
    </border>
    <border>
      <left style="thick">
        <color rgb="FF7030A0"/>
      </left>
      <right style="thick">
        <color rgb="FFC00000"/>
      </right>
      <top style="medium">
        <color theme="5"/>
      </top>
      <bottom style="medium">
        <color theme="5"/>
      </bottom>
    </border>
    <border>
      <left style="thin"/>
      <right style="thin"/>
      <top style="hair"/>
      <bottom style="thin"/>
    </border>
    <border>
      <left style="thick">
        <color rgb="FFC00000"/>
      </left>
      <right/>
      <top style="hair"/>
      <bottom style="thin"/>
    </border>
    <border>
      <left style="thin">
        <color rgb="FFC00000"/>
      </left>
      <right style="thin">
        <color rgb="FFC00000"/>
      </right>
      <top style="hair"/>
      <bottom style="thin"/>
    </border>
    <border>
      <left/>
      <right style="thick">
        <color rgb="FFC00000"/>
      </right>
      <top style="hair"/>
      <bottom style="thin"/>
    </border>
    <border>
      <left/>
      <right style="thin"/>
      <top style="hair"/>
      <bottom style="thin"/>
    </border>
    <border>
      <left style="thin"/>
      <right style="thick">
        <color rgb="FF0070C0"/>
      </right>
      <top style="hair"/>
      <bottom style="thin"/>
    </border>
    <border>
      <left style="thick">
        <color rgb="FFC00000"/>
      </left>
      <right style="thick">
        <color rgb="FFC00000"/>
      </right>
      <top style="thick">
        <color rgb="FFC00000"/>
      </top>
      <bottom style="thin"/>
    </border>
    <border>
      <left style="thick">
        <color rgb="FF7030A0"/>
      </left>
      <right style="thick">
        <color rgb="FF7030A0"/>
      </right>
      <top style="thick">
        <color rgb="FF7030A0"/>
      </top>
      <bottom style="thin"/>
    </border>
    <border>
      <left style="thick">
        <color rgb="FF7030A0"/>
      </left>
      <right style="thick">
        <color theme="9" tint="-0.24993999302387238"/>
      </right>
      <top style="thick">
        <color rgb="FF7030A0"/>
      </top>
      <bottom style="thin"/>
    </border>
    <border>
      <left style="thick">
        <color rgb="FF7030A0"/>
      </left>
      <right style="thick">
        <color rgb="FF7030A0"/>
      </right>
      <top/>
      <bottom/>
    </border>
    <border>
      <left style="thick">
        <color rgb="FF7030A0"/>
      </left>
      <right style="thick">
        <color theme="9" tint="-0.24993999302387238"/>
      </right>
      <top/>
      <bottom/>
    </border>
    <border>
      <left style="thick">
        <color rgb="FF7030A0"/>
      </left>
      <right style="thick">
        <color rgb="FF7030A0"/>
      </right>
      <top/>
      <bottom style="thick">
        <color rgb="FF7030A0"/>
      </bottom>
    </border>
    <border>
      <left style="thick">
        <color rgb="FF7030A0"/>
      </left>
      <right style="thick">
        <color theme="9" tint="-0.24993999302387238"/>
      </right>
      <top/>
      <bottom style="thick">
        <color rgb="FF7030A0"/>
      </bottom>
    </border>
    <border>
      <left style="thick">
        <color theme="9" tint="-0.24993999302387238"/>
      </left>
      <right style="thick">
        <color rgb="FFC00000"/>
      </right>
      <top style="thick">
        <color theme="9" tint="-0.24993999302387238"/>
      </top>
      <bottom style="thin"/>
    </border>
    <border>
      <left style="thick">
        <color theme="9" tint="-0.24993999302387238"/>
      </left>
      <right style="thick">
        <color rgb="FFC00000"/>
      </right>
      <top/>
      <bottom/>
    </border>
    <border>
      <left style="thick">
        <color theme="9" tint="-0.24993999302387238"/>
      </left>
      <right style="thick">
        <color rgb="FFC00000"/>
      </right>
      <top/>
      <bottom style="thick">
        <color theme="9" tint="-0.24993999302387238"/>
      </bottom>
    </border>
    <border>
      <left style="thick">
        <color rgb="FFC00000"/>
      </left>
      <right style="thick">
        <color rgb="FFC00000"/>
      </right>
      <top style="thin"/>
      <bottom style="thin"/>
    </border>
    <border>
      <left style="thick">
        <color rgb="FFC00000"/>
      </left>
      <right style="thick">
        <color rgb="FFC00000"/>
      </right>
      <top/>
      <bottom/>
    </border>
    <border>
      <left style="thick">
        <color rgb="FFC00000"/>
      </left>
      <right style="thick">
        <color rgb="FFC00000"/>
      </right>
      <top/>
      <bottom style="thick">
        <color rgb="FFC00000"/>
      </bottom>
    </border>
    <border>
      <left style="thin"/>
      <right/>
      <top style="dotted"/>
      <bottom style="thin"/>
    </border>
    <border>
      <left style="thick">
        <color rgb="FF7030A0"/>
      </left>
      <right style="thick">
        <color rgb="FFC00000"/>
      </right>
      <top/>
      <bottom style="thin"/>
    </border>
    <border>
      <left style="thick">
        <color rgb="FFC00000"/>
      </left>
      <right/>
      <top style="thick">
        <color rgb="FF0070C0"/>
      </top>
      <bottom style="thin"/>
    </border>
    <border>
      <left/>
      <right style="thick">
        <color rgb="FF0070C0"/>
      </right>
      <top style="thick">
        <color rgb="FF0070C0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5" xfId="0" applyFont="1" applyBorder="1" applyAlignment="1">
      <alignment horizontal="left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188" fontId="0" fillId="33" borderId="0" xfId="33" applyNumberFormat="1" applyFont="1" applyFill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188" fontId="0" fillId="2" borderId="13" xfId="33" applyNumberFormat="1" applyFont="1" applyFill="1" applyBorder="1" applyAlignment="1">
      <alignment horizontal="center"/>
    </xf>
    <xf numFmtId="188" fontId="0" fillId="2" borderId="22" xfId="33" applyNumberFormat="1" applyFont="1" applyFill="1" applyBorder="1" applyAlignment="1">
      <alignment/>
    </xf>
    <xf numFmtId="188" fontId="0" fillId="2" borderId="23" xfId="33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8" fontId="0" fillId="2" borderId="36" xfId="33" applyNumberFormat="1" applyFont="1" applyFill="1" applyBorder="1" applyAlignment="1">
      <alignment/>
    </xf>
    <xf numFmtId="0" fontId="56" fillId="0" borderId="37" xfId="0" applyFont="1" applyBorder="1" applyAlignment="1">
      <alignment/>
    </xf>
    <xf numFmtId="49" fontId="41" fillId="0" borderId="38" xfId="0" applyNumberFormat="1" applyFont="1" applyBorder="1" applyAlignment="1">
      <alignment/>
    </xf>
    <xf numFmtId="0" fontId="41" fillId="0" borderId="39" xfId="0" applyFont="1" applyBorder="1" applyAlignment="1">
      <alignment/>
    </xf>
    <xf numFmtId="0" fontId="41" fillId="0" borderId="40" xfId="0" applyFont="1" applyBorder="1" applyAlignment="1">
      <alignment/>
    </xf>
    <xf numFmtId="0" fontId="41" fillId="0" borderId="41" xfId="0" applyFont="1" applyBorder="1" applyAlignment="1">
      <alignment/>
    </xf>
    <xf numFmtId="188" fontId="41" fillId="2" borderId="42" xfId="33" applyNumberFormat="1" applyFont="1" applyFill="1" applyBorder="1" applyAlignment="1">
      <alignment/>
    </xf>
    <xf numFmtId="0" fontId="41" fillId="0" borderId="37" xfId="0" applyFont="1" applyBorder="1" applyAlignment="1">
      <alignment/>
    </xf>
    <xf numFmtId="188" fontId="49" fillId="2" borderId="43" xfId="33" applyNumberFormat="1" applyFont="1" applyFill="1" applyBorder="1" applyAlignment="1">
      <alignment/>
    </xf>
    <xf numFmtId="0" fontId="41" fillId="0" borderId="4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1" fillId="0" borderId="49" xfId="0" applyFont="1" applyBorder="1" applyAlignment="1">
      <alignment/>
    </xf>
    <xf numFmtId="0" fontId="0" fillId="34" borderId="50" xfId="0" applyFill="1" applyBorder="1" applyAlignment="1">
      <alignment/>
    </xf>
    <xf numFmtId="49" fontId="0" fillId="7" borderId="21" xfId="0" applyNumberFormat="1" applyFill="1" applyBorder="1" applyAlignment="1">
      <alignment/>
    </xf>
    <xf numFmtId="0" fontId="0" fillId="7" borderId="26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29" xfId="0" applyFill="1" applyBorder="1" applyAlignment="1">
      <alignment/>
    </xf>
    <xf numFmtId="188" fontId="0" fillId="7" borderId="23" xfId="33" applyNumberFormat="1" applyFont="1" applyFill="1" applyBorder="1" applyAlignment="1">
      <alignment/>
    </xf>
    <xf numFmtId="0" fontId="0" fillId="7" borderId="47" xfId="0" applyFill="1" applyBorder="1" applyAlignment="1">
      <alignment/>
    </xf>
    <xf numFmtId="0" fontId="55" fillId="0" borderId="51" xfId="0" applyFont="1" applyBorder="1" applyAlignment="1">
      <alignment horizontal="left" wrapText="1"/>
    </xf>
    <xf numFmtId="0" fontId="41" fillId="0" borderId="52" xfId="0" applyFont="1" applyBorder="1" applyAlignment="1">
      <alignment/>
    </xf>
    <xf numFmtId="0" fontId="0" fillId="7" borderId="33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5" xfId="0" applyFill="1" applyBorder="1" applyAlignment="1">
      <alignment/>
    </xf>
    <xf numFmtId="188" fontId="0" fillId="7" borderId="36" xfId="33" applyNumberFormat="1" applyFont="1" applyFill="1" applyBorder="1" applyAlignment="1">
      <alignment/>
    </xf>
    <xf numFmtId="0" fontId="0" fillId="7" borderId="48" xfId="0" applyFill="1" applyBorder="1" applyAlignment="1">
      <alignment/>
    </xf>
    <xf numFmtId="0" fontId="41" fillId="7" borderId="52" xfId="0" applyFont="1" applyFill="1" applyBorder="1" applyAlignment="1">
      <alignment/>
    </xf>
    <xf numFmtId="0" fontId="55" fillId="7" borderId="17" xfId="0" applyFont="1" applyFill="1" applyBorder="1" applyAlignment="1">
      <alignment/>
    </xf>
    <xf numFmtId="49" fontId="57" fillId="7" borderId="20" xfId="0" applyNumberFormat="1" applyFont="1" applyFill="1" applyBorder="1" applyAlignment="1">
      <alignment/>
    </xf>
    <xf numFmtId="0" fontId="57" fillId="7" borderId="26" xfId="0" applyFont="1" applyFill="1" applyBorder="1" applyAlignment="1">
      <alignment/>
    </xf>
    <xf numFmtId="0" fontId="57" fillId="7" borderId="32" xfId="0" applyFont="1" applyFill="1" applyBorder="1" applyAlignment="1">
      <alignment/>
    </xf>
    <xf numFmtId="0" fontId="57" fillId="7" borderId="29" xfId="0" applyFont="1" applyFill="1" applyBorder="1" applyAlignment="1">
      <alignment/>
    </xf>
    <xf numFmtId="188" fontId="57" fillId="7" borderId="23" xfId="33" applyNumberFormat="1" applyFont="1" applyFill="1" applyBorder="1" applyAlignment="1">
      <alignment/>
    </xf>
    <xf numFmtId="0" fontId="57" fillId="7" borderId="47" xfId="0" applyFont="1" applyFill="1" applyBorder="1" applyAlignment="1">
      <alignment/>
    </xf>
    <xf numFmtId="0" fontId="57" fillId="0" borderId="11" xfId="0" applyFont="1" applyBorder="1" applyAlignment="1">
      <alignment/>
    </xf>
    <xf numFmtId="0" fontId="58" fillId="7" borderId="53" xfId="0" applyFont="1" applyFill="1" applyBorder="1" applyAlignment="1">
      <alignment horizontal="left" wrapText="1"/>
    </xf>
    <xf numFmtId="0" fontId="41" fillId="7" borderId="39" xfId="0" applyFont="1" applyFill="1" applyBorder="1" applyAlignment="1">
      <alignment/>
    </xf>
    <xf numFmtId="0" fontId="41" fillId="7" borderId="40" xfId="0" applyFont="1" applyFill="1" applyBorder="1" applyAlignment="1">
      <alignment/>
    </xf>
    <xf numFmtId="0" fontId="41" fillId="7" borderId="41" xfId="0" applyFont="1" applyFill="1" applyBorder="1" applyAlignment="1">
      <alignment/>
    </xf>
    <xf numFmtId="188" fontId="41" fillId="7" borderId="42" xfId="33" applyNumberFormat="1" applyFont="1" applyFill="1" applyBorder="1" applyAlignment="1">
      <alignment/>
    </xf>
    <xf numFmtId="0" fontId="41" fillId="7" borderId="49" xfId="0" applyFont="1" applyFill="1" applyBorder="1" applyAlignment="1">
      <alignment/>
    </xf>
    <xf numFmtId="0" fontId="4" fillId="19" borderId="17" xfId="0" applyFont="1" applyFill="1" applyBorder="1" applyAlignment="1">
      <alignment/>
    </xf>
    <xf numFmtId="49" fontId="0" fillId="19" borderId="21" xfId="0" applyNumberFormat="1" applyFill="1" applyBorder="1" applyAlignment="1">
      <alignment/>
    </xf>
    <xf numFmtId="0" fontId="0" fillId="19" borderId="26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29" xfId="0" applyFill="1" applyBorder="1" applyAlignment="1">
      <alignment/>
    </xf>
    <xf numFmtId="188" fontId="0" fillId="19" borderId="23" xfId="33" applyNumberFormat="1" applyFont="1" applyFill="1" applyBorder="1" applyAlignment="1">
      <alignment/>
    </xf>
    <xf numFmtId="0" fontId="0" fillId="19" borderId="47" xfId="0" applyFill="1" applyBorder="1" applyAlignment="1">
      <alignment/>
    </xf>
    <xf numFmtId="0" fontId="0" fillId="0" borderId="18" xfId="0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5" xfId="0" applyFont="1" applyBorder="1" applyAlignment="1">
      <alignment horizontal="left" wrapText="1"/>
    </xf>
    <xf numFmtId="0" fontId="4" fillId="0" borderId="21" xfId="0" applyFont="1" applyBorder="1" applyAlignment="1">
      <alignment/>
    </xf>
    <xf numFmtId="0" fontId="58" fillId="7" borderId="56" xfId="0" applyFont="1" applyFill="1" applyBorder="1" applyAlignment="1">
      <alignment horizontal="left" wrapText="1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55" fillId="0" borderId="21" xfId="0" applyFont="1" applyBorder="1" applyAlignment="1">
      <alignment/>
    </xf>
    <xf numFmtId="0" fontId="56" fillId="0" borderId="38" xfId="0" applyFont="1" applyBorder="1" applyAlignment="1">
      <alignment/>
    </xf>
    <xf numFmtId="0" fontId="59" fillId="33" borderId="54" xfId="0" applyFont="1" applyFill="1" applyBorder="1" applyAlignment="1">
      <alignment horizontal="center" vertical="top" wrapText="1"/>
    </xf>
    <xf numFmtId="49" fontId="0" fillId="0" borderId="59" xfId="0" applyNumberFormat="1" applyBorder="1" applyAlignment="1">
      <alignment horizontal="center"/>
    </xf>
    <xf numFmtId="49" fontId="0" fillId="0" borderId="60" xfId="0" applyNumberFormat="1" applyBorder="1" applyAlignment="1">
      <alignment/>
    </xf>
    <xf numFmtId="49" fontId="0" fillId="0" borderId="61" xfId="0" applyNumberFormat="1" applyBorder="1" applyAlignment="1">
      <alignment/>
    </xf>
    <xf numFmtId="49" fontId="0" fillId="0" borderId="62" xfId="0" applyNumberFormat="1" applyBorder="1" applyAlignment="1">
      <alignment/>
    </xf>
    <xf numFmtId="49" fontId="41" fillId="0" borderId="63" xfId="0" applyNumberFormat="1" applyFont="1" applyBorder="1" applyAlignment="1">
      <alignment/>
    </xf>
    <xf numFmtId="49" fontId="60" fillId="0" borderId="0" xfId="0" applyNumberFormat="1" applyFont="1" applyAlignment="1">
      <alignment/>
    </xf>
    <xf numFmtId="0" fontId="41" fillId="0" borderId="64" xfId="0" applyFont="1" applyBorder="1" applyAlignment="1">
      <alignment/>
    </xf>
    <xf numFmtId="0" fontId="55" fillId="0" borderId="58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188" fontId="0" fillId="2" borderId="68" xfId="33" applyNumberFormat="1" applyFont="1" applyFill="1" applyBorder="1" applyAlignment="1">
      <alignment/>
    </xf>
    <xf numFmtId="0" fontId="0" fillId="0" borderId="69" xfId="0" applyBorder="1" applyAlignment="1">
      <alignment/>
    </xf>
    <xf numFmtId="0" fontId="61" fillId="0" borderId="0" xfId="0" applyFont="1" applyAlignment="1">
      <alignment/>
    </xf>
    <xf numFmtId="0" fontId="62" fillId="0" borderId="70" xfId="0" applyFont="1" applyBorder="1" applyAlignment="1">
      <alignment horizontal="center"/>
    </xf>
    <xf numFmtId="0" fontId="62" fillId="0" borderId="71" xfId="0" applyFont="1" applyBorder="1" applyAlignment="1">
      <alignment horizontal="center"/>
    </xf>
    <xf numFmtId="0" fontId="62" fillId="0" borderId="72" xfId="0" applyFont="1" applyBorder="1" applyAlignment="1">
      <alignment horizontal="center"/>
    </xf>
    <xf numFmtId="0" fontId="63" fillId="0" borderId="73" xfId="0" applyFont="1" applyBorder="1" applyAlignment="1">
      <alignment horizontal="center"/>
    </xf>
    <xf numFmtId="0" fontId="63" fillId="0" borderId="74" xfId="0" applyFont="1" applyBorder="1" applyAlignment="1">
      <alignment horizontal="center"/>
    </xf>
    <xf numFmtId="0" fontId="61" fillId="0" borderId="73" xfId="0" applyFont="1" applyBorder="1" applyAlignment="1">
      <alignment/>
    </xf>
    <xf numFmtId="0" fontId="61" fillId="0" borderId="74" xfId="0" applyFont="1" applyBorder="1" applyAlignment="1">
      <alignment/>
    </xf>
    <xf numFmtId="0" fontId="61" fillId="0" borderId="75" xfId="0" applyFont="1" applyBorder="1" applyAlignment="1">
      <alignment/>
    </xf>
    <xf numFmtId="0" fontId="61" fillId="0" borderId="76" xfId="0" applyFont="1" applyBorder="1" applyAlignment="1">
      <alignment/>
    </xf>
    <xf numFmtId="0" fontId="41" fillId="0" borderId="0" xfId="0" applyFont="1" applyAlignment="1">
      <alignment/>
    </xf>
    <xf numFmtId="0" fontId="62" fillId="2" borderId="77" xfId="0" applyFont="1" applyFill="1" applyBorder="1" applyAlignment="1">
      <alignment horizontal="center"/>
    </xf>
    <xf numFmtId="0" fontId="63" fillId="2" borderId="78" xfId="0" applyFont="1" applyFill="1" applyBorder="1" applyAlignment="1">
      <alignment horizontal="center"/>
    </xf>
    <xf numFmtId="0" fontId="61" fillId="2" borderId="79" xfId="0" applyFont="1" applyFill="1" applyBorder="1" applyAlignment="1">
      <alignment/>
    </xf>
    <xf numFmtId="0" fontId="62" fillId="7" borderId="80" xfId="0" applyFont="1" applyFill="1" applyBorder="1" applyAlignment="1">
      <alignment horizontal="center"/>
    </xf>
    <xf numFmtId="0" fontId="64" fillId="7" borderId="81" xfId="0" applyFont="1" applyFill="1" applyBorder="1" applyAlignment="1">
      <alignment horizontal="center"/>
    </xf>
    <xf numFmtId="0" fontId="61" fillId="7" borderId="82" xfId="0" applyFont="1" applyFill="1" applyBorder="1" applyAlignment="1">
      <alignment/>
    </xf>
    <xf numFmtId="49" fontId="65" fillId="0" borderId="62" xfId="0" applyNumberFormat="1" applyFont="1" applyBorder="1" applyAlignment="1">
      <alignment/>
    </xf>
    <xf numFmtId="0" fontId="56" fillId="7" borderId="38" xfId="0" applyFont="1" applyFill="1" applyBorder="1" applyAlignment="1">
      <alignment/>
    </xf>
    <xf numFmtId="49" fontId="57" fillId="7" borderId="62" xfId="0" applyNumberFormat="1" applyFont="1" applyFill="1" applyBorder="1" applyAlignment="1">
      <alignment/>
    </xf>
    <xf numFmtId="49" fontId="0" fillId="7" borderId="62" xfId="0" applyNumberFormat="1" applyFill="1" applyBorder="1" applyAlignment="1">
      <alignment/>
    </xf>
    <xf numFmtId="49" fontId="41" fillId="7" borderId="63" xfId="0" applyNumberFormat="1" applyFont="1" applyFill="1" applyBorder="1" applyAlignment="1">
      <alignment/>
    </xf>
    <xf numFmtId="0" fontId="55" fillId="0" borderId="54" xfId="0" applyFont="1" applyBorder="1" applyAlignment="1">
      <alignment/>
    </xf>
    <xf numFmtId="0" fontId="55" fillId="0" borderId="55" xfId="0" applyFont="1" applyBorder="1" applyAlignment="1">
      <alignment/>
    </xf>
    <xf numFmtId="0" fontId="55" fillId="0" borderId="55" xfId="0" applyFont="1" applyBorder="1" applyAlignment="1">
      <alignment/>
    </xf>
    <xf numFmtId="0" fontId="55" fillId="0" borderId="55" xfId="0" applyFont="1" applyBorder="1" applyAlignment="1">
      <alignment horizontal="left" wrapText="1"/>
    </xf>
    <xf numFmtId="0" fontId="55" fillId="0" borderId="56" xfId="0" applyFont="1" applyBorder="1" applyAlignment="1">
      <alignment horizontal="left" wrapText="1"/>
    </xf>
    <xf numFmtId="0" fontId="4" fillId="12" borderId="21" xfId="0" applyFont="1" applyFill="1" applyBorder="1" applyAlignment="1">
      <alignment/>
    </xf>
    <xf numFmtId="0" fontId="0" fillId="5" borderId="11" xfId="0" applyFill="1" applyBorder="1" applyAlignment="1">
      <alignment/>
    </xf>
    <xf numFmtId="0" fontId="66" fillId="5" borderId="83" xfId="0" applyFont="1" applyFill="1" applyBorder="1" applyAlignment="1">
      <alignment horizontal="left" wrapText="1"/>
    </xf>
    <xf numFmtId="49" fontId="0" fillId="5" borderId="61" xfId="0" applyNumberForma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29" xfId="0" applyFill="1" applyBorder="1" applyAlignment="1">
      <alignment/>
    </xf>
    <xf numFmtId="188" fontId="0" fillId="5" borderId="23" xfId="33" applyNumberFormat="1" applyFont="1" applyFill="1" applyBorder="1" applyAlignment="1">
      <alignment/>
    </xf>
    <xf numFmtId="0" fontId="0" fillId="5" borderId="47" xfId="0" applyFill="1" applyBorder="1" applyAlignment="1">
      <alignment/>
    </xf>
    <xf numFmtId="0" fontId="58" fillId="5" borderId="56" xfId="0" applyFont="1" applyFill="1" applyBorder="1" applyAlignment="1">
      <alignment horizontal="left" wrapText="1"/>
    </xf>
    <xf numFmtId="49" fontId="0" fillId="5" borderId="62" xfId="0" applyNumberFormat="1" applyFill="1" applyBorder="1" applyAlignment="1">
      <alignment/>
    </xf>
    <xf numFmtId="0" fontId="67" fillId="5" borderId="23" xfId="0" applyFont="1" applyFill="1" applyBorder="1" applyAlignment="1">
      <alignment/>
    </xf>
    <xf numFmtId="0" fontId="0" fillId="5" borderId="23" xfId="0" applyFill="1" applyBorder="1" applyAlignment="1">
      <alignment/>
    </xf>
    <xf numFmtId="0" fontId="68" fillId="33" borderId="54" xfId="0" applyFont="1" applyFill="1" applyBorder="1" applyAlignment="1">
      <alignment horizontal="center" vertical="top" wrapText="1"/>
    </xf>
    <xf numFmtId="49" fontId="69" fillId="0" borderId="0" xfId="0" applyNumberFormat="1" applyFont="1" applyAlignment="1">
      <alignment/>
    </xf>
    <xf numFmtId="0" fontId="70" fillId="0" borderId="0" xfId="0" applyFont="1" applyAlignment="1">
      <alignment/>
    </xf>
    <xf numFmtId="188" fontId="70" fillId="33" borderId="0" xfId="33" applyNumberFormat="1" applyFont="1" applyFill="1" applyAlignment="1">
      <alignment/>
    </xf>
    <xf numFmtId="0" fontId="4" fillId="7" borderId="55" xfId="0" applyFont="1" applyFill="1" applyBorder="1" applyAlignment="1">
      <alignment/>
    </xf>
    <xf numFmtId="0" fontId="41" fillId="33" borderId="0" xfId="0" applyFont="1" applyFill="1" applyAlignment="1">
      <alignment/>
    </xf>
    <xf numFmtId="0" fontId="0" fillId="7" borderId="68" xfId="0" applyFill="1" applyBorder="1" applyAlignment="1">
      <alignment/>
    </xf>
    <xf numFmtId="49" fontId="41" fillId="7" borderId="84" xfId="0" applyNumberFormat="1" applyFont="1" applyFill="1" applyBorder="1" applyAlignment="1">
      <alignment/>
    </xf>
    <xf numFmtId="49" fontId="41" fillId="0" borderId="0" xfId="0" applyNumberFormat="1" applyFont="1" applyAlignment="1">
      <alignment/>
    </xf>
    <xf numFmtId="188" fontId="41" fillId="33" borderId="0" xfId="33" applyNumberFormat="1" applyFont="1" applyFill="1" applyAlignment="1">
      <alignment/>
    </xf>
    <xf numFmtId="0" fontId="71" fillId="0" borderId="0" xfId="0" applyFont="1" applyAlignment="1">
      <alignment/>
    </xf>
    <xf numFmtId="188" fontId="49" fillId="33" borderId="0" xfId="33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" borderId="50" xfId="0" applyFill="1" applyBorder="1" applyAlignment="1">
      <alignment/>
    </xf>
    <xf numFmtId="0" fontId="72" fillId="3" borderId="18" xfId="0" applyFont="1" applyFill="1" applyBorder="1" applyAlignment="1">
      <alignment horizontal="center" vertical="top" wrapText="1"/>
    </xf>
    <xf numFmtId="0" fontId="73" fillId="33" borderId="54" xfId="0" applyFont="1" applyFill="1" applyBorder="1" applyAlignment="1">
      <alignment horizontal="center" vertical="top" wrapText="1"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left"/>
    </xf>
    <xf numFmtId="0" fontId="74" fillId="0" borderId="18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0" fillId="7" borderId="70" xfId="0" applyFont="1" applyFill="1" applyBorder="1" applyAlignment="1">
      <alignment horizontal="center"/>
    </xf>
    <xf numFmtId="188" fontId="70" fillId="2" borderId="85" xfId="33" applyNumberFormat="1" applyFont="1" applyFill="1" applyBorder="1" applyAlignment="1">
      <alignment horizontal="center"/>
    </xf>
    <xf numFmtId="188" fontId="70" fillId="2" borderId="86" xfId="33" applyNumberFormat="1" applyFont="1" applyFill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7" borderId="70" xfId="0" applyFill="1" applyBorder="1" applyAlignment="1">
      <alignment horizontal="center"/>
    </xf>
    <xf numFmtId="188" fontId="0" fillId="2" borderId="85" xfId="33" applyNumberFormat="1" applyFont="1" applyFill="1" applyBorder="1" applyAlignment="1">
      <alignment horizontal="center"/>
    </xf>
    <xf numFmtId="188" fontId="0" fillId="2" borderId="86" xfId="33" applyNumberFormat="1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0" fontId="62" fillId="0" borderId="54" xfId="0" applyFont="1" applyBorder="1" applyAlignment="1">
      <alignment horizontal="center"/>
    </xf>
    <xf numFmtId="0" fontId="62" fillId="0" borderId="8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18</xdr:col>
      <xdr:colOff>190500</xdr:colOff>
      <xdr:row>11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741045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12</xdr:row>
      <xdr:rowOff>47625</xdr:rowOff>
    </xdr:from>
    <xdr:to>
      <xdr:col>14</xdr:col>
      <xdr:colOff>485775</xdr:colOff>
      <xdr:row>30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3867150"/>
          <a:ext cx="32099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3.7109375" style="1" customWidth="1"/>
    <col min="2" max="4" width="9.7109375" style="0" customWidth="1"/>
    <col min="5" max="5" width="14.421875" style="0" bestFit="1" customWidth="1"/>
    <col min="6" max="6" width="31.421875" style="0" customWidth="1"/>
  </cols>
  <sheetData>
    <row r="1" spans="1:6" ht="14.25">
      <c r="A1" s="1" t="s">
        <v>0</v>
      </c>
      <c r="B1" t="s">
        <v>1</v>
      </c>
      <c r="C1" t="s">
        <v>2</v>
      </c>
      <c r="D1" t="s">
        <v>3</v>
      </c>
      <c r="E1" t="s">
        <v>5</v>
      </c>
      <c r="F1" t="s">
        <v>11</v>
      </c>
    </row>
    <row r="2" spans="1:7" ht="14.25">
      <c r="A2" s="1" t="s">
        <v>6</v>
      </c>
      <c r="B2" t="str">
        <f>LEFT(A2,SEARCH("-",A2)-1)</f>
        <v>1</v>
      </c>
      <c r="C2" t="str">
        <f>LEFT(SUBSTITUTE("*"&amp;A2,"*"&amp;B2&amp;"-",""),SEARCH("-",SUBSTITUTE("*"&amp;A2,"*"&amp;B2&amp;"-",""))-1)</f>
        <v>3</v>
      </c>
      <c r="D2" t="str">
        <f>SUBSTITUTE("*"&amp;A2,"*"&amp;B2&amp;"-"&amp;C2&amp;"-","")</f>
        <v>99</v>
      </c>
      <c r="E2">
        <f>400*B2+100*C2+D2</f>
        <v>799</v>
      </c>
      <c r="F2" t="str">
        <f>ROUNDDOWN(E2/400,0)&amp;"-"&amp;ROUNDDOWN((E2-(ROUNDDOWN(E2/400,0))*400)/100,0)&amp;"-"&amp;MOD(E2,100)</f>
        <v>1-3-99</v>
      </c>
      <c r="G2" t="b">
        <f>EXACT(A2,F2)</f>
        <v>1</v>
      </c>
    </row>
    <row r="3" spans="1:7" ht="14.25">
      <c r="A3" s="1" t="s">
        <v>4</v>
      </c>
      <c r="B3" t="str">
        <f>LEFT(A3,SEARCH("-",A3)-1)</f>
        <v>0</v>
      </c>
      <c r="C3" t="str">
        <f>LEFT(SUBSTITUTE("*"&amp;A3,"*"&amp;B3&amp;"-",""),SEARCH("-",SUBSTITUTE("*"&amp;A3,"*"&amp;B3&amp;"-",""))-1)</f>
        <v>2</v>
      </c>
      <c r="D3" t="str">
        <f>SUBSTITUTE("*"&amp;A3,"*"&amp;B3&amp;"-"&amp;C3&amp;"-","")</f>
        <v>54</v>
      </c>
      <c r="E3">
        <f>400*B3+100*C3+D3</f>
        <v>254</v>
      </c>
      <c r="F3" t="str">
        <f>ROUNDDOWN(E3/400,0)&amp;"-"&amp;ROUNDDOWN((E3-(ROUNDDOWN(E3/400,0))*400)/100,0)&amp;"-"&amp;MOD(E3,100)</f>
        <v>0-2-54</v>
      </c>
      <c r="G3" t="b">
        <f>EXACT(A3,F3)</f>
        <v>1</v>
      </c>
    </row>
    <row r="4" spans="1:7" ht="14.25">
      <c r="A4" s="1" t="s">
        <v>7</v>
      </c>
      <c r="B4" t="str">
        <f>LEFT(A4,SEARCH("-",A4)-1)</f>
        <v>5</v>
      </c>
      <c r="C4" t="str">
        <f>LEFT(SUBSTITUTE("*"&amp;A4,"*"&amp;B4&amp;"-",""),SEARCH("-",SUBSTITUTE("*"&amp;A4,"*"&amp;B4&amp;"-",""))-1)</f>
        <v>0</v>
      </c>
      <c r="D4" t="str">
        <f>SUBSTITUTE("*"&amp;A4,"*"&amp;B4&amp;"-"&amp;C4&amp;"-","")</f>
        <v>51</v>
      </c>
      <c r="E4">
        <f>400*B4+100*C4+D4</f>
        <v>2051</v>
      </c>
      <c r="F4" t="str">
        <f>ROUNDDOWN(E4/400,0)&amp;"-"&amp;ROUNDDOWN((E4-(ROUNDDOWN(E4/400,0))*400)/100,0)&amp;"-"&amp;MOD(E4,100)</f>
        <v>5-0-51</v>
      </c>
      <c r="G4" t="b">
        <f>EXACT(A4,F4)</f>
        <v>1</v>
      </c>
    </row>
    <row r="5" spans="1:7" ht="14.25">
      <c r="A5" s="1" t="s">
        <v>8</v>
      </c>
      <c r="B5" t="str">
        <f>LEFT(A5,SEARCH("-",A5)-1)</f>
        <v>10</v>
      </c>
      <c r="C5" t="str">
        <f>LEFT(SUBSTITUTE("*"&amp;A5,"*"&amp;B5&amp;"-",""),SEARCH("-",SUBSTITUTE("*"&amp;A5,"*"&amp;B5&amp;"-",""))-1)</f>
        <v>2</v>
      </c>
      <c r="D5" t="str">
        <f>SUBSTITUTE("*"&amp;A5,"*"&amp;B5&amp;"-"&amp;C5&amp;"-","")</f>
        <v>0</v>
      </c>
      <c r="E5">
        <f>400*B5+100*C5+D5</f>
        <v>4200</v>
      </c>
      <c r="F5" t="str">
        <f>ROUNDDOWN(E5/400,0)&amp;"-"&amp;ROUNDDOWN((E5-(ROUNDDOWN(E5/400,0))*400)/100,0)&amp;"-"&amp;MOD(E5,100)</f>
        <v>10-2-0</v>
      </c>
      <c r="G5" t="b">
        <f>EXACT(A5,F5)</f>
        <v>1</v>
      </c>
    </row>
    <row r="6" spans="1:7" ht="14.25">
      <c r="A6" s="1" t="s">
        <v>9</v>
      </c>
      <c r="B6" t="str">
        <f>LEFT(A6,SEARCH("-",A6)-1)</f>
        <v>1</v>
      </c>
      <c r="C6" t="str">
        <f>LEFT(SUBSTITUTE("*"&amp;A6,"*"&amp;B6&amp;"-",""),SEARCH("-",SUBSTITUTE("*"&amp;A6,"*"&amp;B6&amp;"-",""))-1)</f>
        <v>1</v>
      </c>
      <c r="D6" t="str">
        <f>SUBSTITUTE("*"&amp;A6,"*"&amp;B6&amp;"-"&amp;C6&amp;"-","")</f>
        <v>1</v>
      </c>
      <c r="E6">
        <f>400*B6+100*C6+D6</f>
        <v>501</v>
      </c>
      <c r="F6" t="str">
        <f>ROUNDDOWN(E6/400,0)&amp;"-"&amp;ROUNDDOWN((E6-(ROUNDDOWN(E6/400,0))*400)/100,0)&amp;"-"&amp;MOD(E6,100)</f>
        <v>1-1-1</v>
      </c>
      <c r="G6" t="b">
        <f>EXACT(A6,F6)</f>
        <v>1</v>
      </c>
    </row>
    <row r="7" spans="1:7" ht="14.25">
      <c r="A7" s="1" t="s">
        <v>10</v>
      </c>
      <c r="B7" t="str">
        <f>LEFT(A7,SEARCH("-",A7)-1)</f>
        <v>2</v>
      </c>
      <c r="C7" t="str">
        <f>LEFT(SUBSTITUTE("*"&amp;A7,"*"&amp;B7&amp;"-",""),SEARCH("-",SUBSTITUTE("*"&amp;A7,"*"&amp;B7&amp;"-",""))-1)</f>
        <v>2</v>
      </c>
      <c r="D7" t="str">
        <f>SUBSTITUTE("*"&amp;A7,"*"&amp;B7&amp;"-"&amp;C7&amp;"-","")</f>
        <v>22</v>
      </c>
      <c r="E7">
        <f>400*B7+100*C7+D7</f>
        <v>1022</v>
      </c>
      <c r="F7" t="str">
        <f>ROUNDDOWN(E7/400,0)&amp;"-"&amp;ROUNDDOWN((E7-(ROUNDDOWN(E7/400,0))*400)/100,0)&amp;"-"&amp;MOD(E7,100)</f>
        <v>2-2-22</v>
      </c>
      <c r="G7" t="b">
        <f>EXACT(A7,F7)</f>
        <v>1</v>
      </c>
    </row>
    <row r="8" spans="5:6" ht="14.25">
      <c r="E8">
        <f>SUM(E2:E7)</f>
        <v>8827</v>
      </c>
      <c r="F8" t="str">
        <f>ROUNDDOWN(E8/400,0)&amp;"-"&amp;ROUNDDOWN((E8-(ROUNDDOWN(E8/400,0))*400)/100,0)&amp;"-"&amp;MOD(E8,100)</f>
        <v>22-0-27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"/>
  <sheetViews>
    <sheetView zoomScalePageLayoutView="0" workbookViewId="0" topLeftCell="A1">
      <selection activeCell="C27" sqref="B27:C27"/>
    </sheetView>
  </sheetViews>
  <sheetFormatPr defaultColWidth="9.140625" defaultRowHeight="15"/>
  <cols>
    <col min="3" max="4" width="17.140625" style="0" customWidth="1"/>
  </cols>
  <sheetData>
    <row r="1" spans="1:4" ht="14.25">
      <c r="A1" t="s">
        <v>13</v>
      </c>
      <c r="B1" t="s">
        <v>0</v>
      </c>
      <c r="C1" t="s">
        <v>5</v>
      </c>
      <c r="D1" t="s">
        <v>11</v>
      </c>
    </row>
    <row r="2" spans="1:4" ht="14.25">
      <c r="A2" t="s">
        <v>14</v>
      </c>
      <c r="B2" t="s">
        <v>6</v>
      </c>
      <c r="C2">
        <v>799</v>
      </c>
      <c r="D2" s="2" t="s">
        <v>6</v>
      </c>
    </row>
    <row r="3" spans="1:4" ht="14.25">
      <c r="A3" t="s">
        <v>15</v>
      </c>
      <c r="B3" t="s">
        <v>17</v>
      </c>
      <c r="C3">
        <v>400</v>
      </c>
      <c r="D3" s="2" t="s">
        <v>17</v>
      </c>
    </row>
    <row r="4" spans="1:4" ht="14.25">
      <c r="A4" t="s">
        <v>16</v>
      </c>
      <c r="B4" t="s">
        <v>12</v>
      </c>
      <c r="C4">
        <v>603</v>
      </c>
      <c r="D4" s="2" t="s">
        <v>12</v>
      </c>
    </row>
    <row r="5" spans="1:4" ht="14.25">
      <c r="A5" t="s">
        <v>15</v>
      </c>
      <c r="B5" t="s">
        <v>18</v>
      </c>
      <c r="C5">
        <v>1401</v>
      </c>
      <c r="D5" s="2" t="s">
        <v>18</v>
      </c>
    </row>
    <row r="6" spans="3:4" ht="14.25">
      <c r="C6">
        <v>3203</v>
      </c>
      <c r="D6" s="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8" sqref="F28"/>
    </sheetView>
  </sheetViews>
  <sheetFormatPr defaultColWidth="9.140625" defaultRowHeight="15"/>
  <sheetData>
    <row r="1" ht="14.25">
      <c r="A1" s="1"/>
    </row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"/>
  <sheetViews>
    <sheetView tabSelected="1" zoomScalePageLayoutView="0" workbookViewId="0" topLeftCell="A1">
      <selection activeCell="C8" sqref="C8"/>
    </sheetView>
  </sheetViews>
  <sheetFormatPr defaultColWidth="9.140625" defaultRowHeight="24.75" customHeight="1"/>
  <cols>
    <col min="1" max="1" width="7.140625" style="0" customWidth="1"/>
    <col min="2" max="2" width="28.421875" style="0" customWidth="1"/>
    <col min="3" max="3" width="13.7109375" style="1" customWidth="1"/>
    <col min="4" max="6" width="9.7109375" style="0" customWidth="1"/>
    <col min="7" max="7" width="13.140625" style="14" customWidth="1"/>
    <col min="8" max="8" width="12.00390625" style="0" customWidth="1"/>
    <col min="9" max="9" width="16.140625" style="0" customWidth="1"/>
    <col min="12" max="12" width="25.140625" style="0" customWidth="1"/>
    <col min="13" max="13" width="11.8515625" style="0" customWidth="1"/>
    <col min="17" max="18" width="12.28125" style="0" customWidth="1"/>
    <col min="19" max="19" width="13.57421875" style="0" customWidth="1"/>
  </cols>
  <sheetData>
    <row r="1" spans="3:13" ht="24.75" customHeight="1" thickBot="1">
      <c r="C1" s="156" t="s">
        <v>108</v>
      </c>
      <c r="M1" s="156" t="s">
        <v>109</v>
      </c>
    </row>
    <row r="2" spans="1:19" ht="24.75" customHeight="1" thickBot="1" thickTop="1">
      <c r="A2" s="174" t="s">
        <v>54</v>
      </c>
      <c r="B2" s="175"/>
      <c r="C2" s="155" t="s">
        <v>43</v>
      </c>
      <c r="D2" s="176" t="s">
        <v>57</v>
      </c>
      <c r="E2" s="176"/>
      <c r="F2" s="176"/>
      <c r="G2" s="177" t="s">
        <v>59</v>
      </c>
      <c r="H2" s="178"/>
      <c r="I2" s="6"/>
      <c r="K2" s="174" t="s">
        <v>54</v>
      </c>
      <c r="L2" s="175"/>
      <c r="M2" s="155" t="s">
        <v>43</v>
      </c>
      <c r="N2" s="176" t="s">
        <v>57</v>
      </c>
      <c r="O2" s="176"/>
      <c r="P2" s="176"/>
      <c r="Q2" s="177" t="s">
        <v>59</v>
      </c>
      <c r="R2" s="178"/>
      <c r="S2" s="6"/>
    </row>
    <row r="3" spans="1:19" ht="24.75" customHeight="1" thickTop="1">
      <c r="A3" s="5" t="s">
        <v>21</v>
      </c>
      <c r="B3" s="91" t="s">
        <v>22</v>
      </c>
      <c r="C3" s="102" t="s">
        <v>0</v>
      </c>
      <c r="D3" s="22" t="s">
        <v>1</v>
      </c>
      <c r="E3" s="28" t="s">
        <v>2</v>
      </c>
      <c r="F3" s="25" t="s">
        <v>3</v>
      </c>
      <c r="G3" s="19" t="s">
        <v>23</v>
      </c>
      <c r="H3" s="50" t="s">
        <v>24</v>
      </c>
      <c r="I3" s="44" t="s">
        <v>58</v>
      </c>
      <c r="K3" s="5" t="s">
        <v>21</v>
      </c>
      <c r="L3" s="91" t="s">
        <v>22</v>
      </c>
      <c r="M3" s="102" t="s">
        <v>0</v>
      </c>
      <c r="N3" s="22" t="s">
        <v>1</v>
      </c>
      <c r="O3" s="28" t="s">
        <v>2</v>
      </c>
      <c r="P3" s="25" t="s">
        <v>3</v>
      </c>
      <c r="Q3" s="19" t="s">
        <v>23</v>
      </c>
      <c r="R3" s="50" t="s">
        <v>24</v>
      </c>
      <c r="S3" s="44" t="s">
        <v>58</v>
      </c>
    </row>
    <row r="4" spans="1:19" ht="24.75" customHeight="1">
      <c r="A4" s="3">
        <v>1</v>
      </c>
      <c r="B4" s="92" t="s">
        <v>28</v>
      </c>
      <c r="C4" s="103" t="s">
        <v>44</v>
      </c>
      <c r="D4" s="23" t="str">
        <f>LEFT(C4,SEARCH("-",C4)-1)</f>
        <v>0</v>
      </c>
      <c r="E4" s="29" t="str">
        <f>LEFT(SUBSTITUTE("*"&amp;C4,"*"&amp;D4&amp;"-",""),SEARCH("-",SUBSTITUTE("*"&amp;C4,"*"&amp;D4&amp;"-",""))-1)</f>
        <v>3</v>
      </c>
      <c r="F4" s="26" t="str">
        <f>SUBSTITUTE("*"&amp;C4,"*"&amp;D4&amp;"-"&amp;E4&amp;"-","")</f>
        <v>60</v>
      </c>
      <c r="G4" s="20">
        <f>400*D4+100*E4+F4</f>
        <v>360</v>
      </c>
      <c r="H4" s="51" t="str">
        <f>ROUNDDOWN(G4/400,0)&amp;"-"&amp;ROUNDDOWN((G4-(ROUNDDOWN(G4/400,0))*400)/100,0)&amp;"-"&amp;MOD(G4,100)</f>
        <v>0-3-60</v>
      </c>
      <c r="I4" s="45" t="b">
        <f>EXACT(C4,H4)</f>
        <v>1</v>
      </c>
      <c r="K4" s="3">
        <v>1</v>
      </c>
      <c r="L4" s="92" t="s">
        <v>28</v>
      </c>
      <c r="M4" s="103" t="s">
        <v>44</v>
      </c>
      <c r="N4" s="23" t="str">
        <f>LEFT(M4,SEARCH("-",M4)-1)</f>
        <v>0</v>
      </c>
      <c r="O4" s="29" t="str">
        <f>LEFT(SUBSTITUTE("*"&amp;M4,"*"&amp;N4&amp;"-",""),SEARCH("-",SUBSTITUTE("*"&amp;M4,"*"&amp;N4&amp;"-",""))-1)</f>
        <v>3</v>
      </c>
      <c r="P4" s="26" t="str">
        <f>SUBSTITUTE("*"&amp;M4,"*"&amp;N4&amp;"-"&amp;O4&amp;"-","")</f>
        <v>60</v>
      </c>
      <c r="Q4" s="20">
        <f>400*N4+100*O4+P4</f>
        <v>360</v>
      </c>
      <c r="R4" s="51" t="str">
        <f>ROUNDDOWN(Q4/400,0)&amp;"-"&amp;ROUNDDOWN((Q4-(ROUNDDOWN(Q4/400,0))*400)/100,0)&amp;"-"&amp;MOD(Q4,100)</f>
        <v>0-3-60</v>
      </c>
      <c r="S4" s="45" t="b">
        <f>EXACT(M4,R4)</f>
        <v>1</v>
      </c>
    </row>
    <row r="5" spans="1:19" ht="24.75" customHeight="1">
      <c r="A5" s="4">
        <v>2</v>
      </c>
      <c r="B5" s="93" t="s">
        <v>29</v>
      </c>
      <c r="C5" s="104" t="s">
        <v>112</v>
      </c>
      <c r="D5" s="24" t="str">
        <f aca="true" t="shared" si="0" ref="D5:D20">LEFT(C5,SEARCH("-",C5)-1)</f>
        <v>0</v>
      </c>
      <c r="E5" s="30" t="str">
        <f aca="true" t="shared" si="1" ref="E5:E20">LEFT(SUBSTITUTE("*"&amp;C5,"*"&amp;D5&amp;"-",""),SEARCH("-",SUBSTITUTE("*"&amp;C5,"*"&amp;D5&amp;"-",""))-1)</f>
        <v>0</v>
      </c>
      <c r="F5" s="27" t="str">
        <f aca="true" t="shared" si="2" ref="F5:F20">SUBSTITUTE("*"&amp;C5,"*"&amp;D5&amp;"-"&amp;E5&amp;"-","")</f>
        <v>54</v>
      </c>
      <c r="G5" s="21">
        <f aca="true" t="shared" si="3" ref="G5:G20">400*D5+100*E5+F5</f>
        <v>54</v>
      </c>
      <c r="H5" s="52" t="str">
        <f aca="true" t="shared" si="4" ref="H5:H21">ROUNDDOWN(G5/400,0)&amp;"-"&amp;ROUNDDOWN((G5-(ROUNDDOWN(G5/400,0))*400)/100,0)&amp;"-"&amp;MOD(G5,100)</f>
        <v>0-0-54</v>
      </c>
      <c r="I5" s="46" t="b">
        <f aca="true" t="shared" si="5" ref="I5:I20">EXACT(C5,H5)</f>
        <v>1</v>
      </c>
      <c r="K5" s="4">
        <v>2</v>
      </c>
      <c r="L5" s="93" t="s">
        <v>29</v>
      </c>
      <c r="M5" s="104" t="s">
        <v>112</v>
      </c>
      <c r="N5" s="24" t="str">
        <f aca="true" t="shared" si="6" ref="N5:N20">LEFT(M5,SEARCH("-",M5)-1)</f>
        <v>0</v>
      </c>
      <c r="O5" s="30" t="str">
        <f aca="true" t="shared" si="7" ref="O5:O20">LEFT(SUBSTITUTE("*"&amp;M5,"*"&amp;N5&amp;"-",""),SEARCH("-",SUBSTITUTE("*"&amp;M5,"*"&amp;N5&amp;"-",""))-1)</f>
        <v>0</v>
      </c>
      <c r="P5" s="27" t="str">
        <f aca="true" t="shared" si="8" ref="P5:P20">SUBSTITUTE("*"&amp;M5,"*"&amp;N5&amp;"-"&amp;O5&amp;"-","")</f>
        <v>54</v>
      </c>
      <c r="Q5" s="21">
        <f aca="true" t="shared" si="9" ref="Q5:Q20">400*N5+100*O5+P5</f>
        <v>54</v>
      </c>
      <c r="R5" s="52" t="str">
        <f aca="true" t="shared" si="10" ref="R5:R21">ROUNDDOWN(Q5/400,0)&amp;"-"&amp;ROUNDDOWN((Q5-(ROUNDDOWN(Q5/400,0))*400)/100,0)&amp;"-"&amp;MOD(Q5,100)</f>
        <v>0-0-54</v>
      </c>
      <c r="S5" s="46" t="b">
        <f aca="true" t="shared" si="11" ref="S5:S20">EXACT(M5,R5)</f>
        <v>1</v>
      </c>
    </row>
    <row r="6" spans="1:19" ht="24.75" customHeight="1">
      <c r="A6" s="4">
        <v>3</v>
      </c>
      <c r="B6" s="93" t="s">
        <v>56</v>
      </c>
      <c r="C6" s="104" t="s">
        <v>51</v>
      </c>
      <c r="D6" s="24" t="str">
        <f t="shared" si="0"/>
        <v>1</v>
      </c>
      <c r="E6" s="30" t="str">
        <f t="shared" si="1"/>
        <v>3</v>
      </c>
      <c r="F6" s="27" t="str">
        <f t="shared" si="2"/>
        <v>65</v>
      </c>
      <c r="G6" s="21">
        <f t="shared" si="3"/>
        <v>765</v>
      </c>
      <c r="H6" s="52" t="str">
        <f t="shared" si="4"/>
        <v>1-3-65</v>
      </c>
      <c r="I6" s="46" t="b">
        <f t="shared" si="5"/>
        <v>1</v>
      </c>
      <c r="K6" s="4">
        <v>3</v>
      </c>
      <c r="L6" s="93" t="s">
        <v>56</v>
      </c>
      <c r="M6" s="104" t="s">
        <v>51</v>
      </c>
      <c r="N6" s="24" t="str">
        <f t="shared" si="6"/>
        <v>1</v>
      </c>
      <c r="O6" s="30" t="str">
        <f t="shared" si="7"/>
        <v>3</v>
      </c>
      <c r="P6" s="27" t="str">
        <f t="shared" si="8"/>
        <v>65</v>
      </c>
      <c r="Q6" s="21">
        <f t="shared" si="9"/>
        <v>765</v>
      </c>
      <c r="R6" s="52" t="str">
        <f t="shared" si="10"/>
        <v>1-3-65</v>
      </c>
      <c r="S6" s="46" t="b">
        <f t="shared" si="11"/>
        <v>1</v>
      </c>
    </row>
    <row r="7" spans="1:19" ht="24.75" customHeight="1">
      <c r="A7" s="4">
        <v>4</v>
      </c>
      <c r="B7" s="93" t="s">
        <v>55</v>
      </c>
      <c r="C7" s="104" t="s">
        <v>52</v>
      </c>
      <c r="D7" s="24" t="str">
        <f t="shared" si="0"/>
        <v>2</v>
      </c>
      <c r="E7" s="30" t="str">
        <f t="shared" si="1"/>
        <v>1</v>
      </c>
      <c r="F7" s="27" t="str">
        <f t="shared" si="2"/>
        <v>84</v>
      </c>
      <c r="G7" s="21">
        <f t="shared" si="3"/>
        <v>984</v>
      </c>
      <c r="H7" s="52" t="str">
        <f t="shared" si="4"/>
        <v>2-1-84</v>
      </c>
      <c r="I7" s="46" t="b">
        <f t="shared" si="5"/>
        <v>1</v>
      </c>
      <c r="K7" s="4">
        <v>4</v>
      </c>
      <c r="L7" s="93" t="s">
        <v>55</v>
      </c>
      <c r="M7" s="104" t="s">
        <v>52</v>
      </c>
      <c r="N7" s="24" t="str">
        <f t="shared" si="6"/>
        <v>2</v>
      </c>
      <c r="O7" s="30" t="str">
        <f t="shared" si="7"/>
        <v>1</v>
      </c>
      <c r="P7" s="27" t="str">
        <f t="shared" si="8"/>
        <v>84</v>
      </c>
      <c r="Q7" s="21">
        <f t="shared" si="9"/>
        <v>984</v>
      </c>
      <c r="R7" s="52" t="str">
        <f t="shared" si="10"/>
        <v>2-1-84</v>
      </c>
      <c r="S7" s="46" t="b">
        <f t="shared" si="11"/>
        <v>1</v>
      </c>
    </row>
    <row r="8" spans="1:19" ht="24.75" customHeight="1">
      <c r="A8" s="4">
        <v>5</v>
      </c>
      <c r="B8" s="94" t="s">
        <v>31</v>
      </c>
      <c r="C8" s="104" t="s">
        <v>113</v>
      </c>
      <c r="D8" s="24" t="str">
        <f t="shared" si="0"/>
        <v>0</v>
      </c>
      <c r="E8" s="30" t="str">
        <f t="shared" si="1"/>
        <v>0</v>
      </c>
      <c r="F8" s="27" t="str">
        <f t="shared" si="2"/>
        <v>42</v>
      </c>
      <c r="G8" s="21">
        <f t="shared" si="3"/>
        <v>42</v>
      </c>
      <c r="H8" s="52" t="str">
        <f t="shared" si="4"/>
        <v>0-0-42</v>
      </c>
      <c r="I8" s="46" t="b">
        <f t="shared" si="5"/>
        <v>1</v>
      </c>
      <c r="K8" s="4">
        <v>5</v>
      </c>
      <c r="L8" s="94" t="s">
        <v>31</v>
      </c>
      <c r="M8" s="104" t="s">
        <v>113</v>
      </c>
      <c r="N8" s="24" t="str">
        <f t="shared" si="6"/>
        <v>0</v>
      </c>
      <c r="O8" s="30" t="str">
        <f t="shared" si="7"/>
        <v>0</v>
      </c>
      <c r="P8" s="27" t="str">
        <f t="shared" si="8"/>
        <v>42</v>
      </c>
      <c r="Q8" s="21">
        <f t="shared" si="9"/>
        <v>42</v>
      </c>
      <c r="R8" s="52" t="str">
        <f t="shared" si="10"/>
        <v>0-0-42</v>
      </c>
      <c r="S8" s="46" t="b">
        <f t="shared" si="11"/>
        <v>1</v>
      </c>
    </row>
    <row r="9" spans="1:19" ht="24.75" customHeight="1">
      <c r="A9" s="4">
        <v>6</v>
      </c>
      <c r="B9" s="93" t="s">
        <v>32</v>
      </c>
      <c r="C9" s="104" t="s">
        <v>46</v>
      </c>
      <c r="D9" s="24" t="str">
        <f t="shared" si="0"/>
        <v>0</v>
      </c>
      <c r="E9" s="30" t="str">
        <f t="shared" si="1"/>
        <v>0</v>
      </c>
      <c r="F9" s="27" t="str">
        <f t="shared" si="2"/>
        <v>10</v>
      </c>
      <c r="G9" s="21">
        <f t="shared" si="3"/>
        <v>10</v>
      </c>
      <c r="H9" s="52" t="str">
        <f t="shared" si="4"/>
        <v>0-0-10</v>
      </c>
      <c r="I9" s="46" t="b">
        <f t="shared" si="5"/>
        <v>1</v>
      </c>
      <c r="K9" s="4">
        <v>6</v>
      </c>
      <c r="L9" s="93" t="s">
        <v>32</v>
      </c>
      <c r="M9" s="104" t="s">
        <v>46</v>
      </c>
      <c r="N9" s="24" t="str">
        <f t="shared" si="6"/>
        <v>0</v>
      </c>
      <c r="O9" s="30" t="str">
        <f t="shared" si="7"/>
        <v>0</v>
      </c>
      <c r="P9" s="27" t="str">
        <f t="shared" si="8"/>
        <v>10</v>
      </c>
      <c r="Q9" s="21">
        <f t="shared" si="9"/>
        <v>10</v>
      </c>
      <c r="R9" s="52" t="str">
        <f t="shared" si="10"/>
        <v>0-0-10</v>
      </c>
      <c r="S9" s="46" t="b">
        <f t="shared" si="11"/>
        <v>1</v>
      </c>
    </row>
    <row r="10" spans="1:19" ht="24.75" customHeight="1">
      <c r="A10" s="4">
        <v>7</v>
      </c>
      <c r="B10" s="94" t="s">
        <v>33</v>
      </c>
      <c r="C10" s="104" t="s">
        <v>47</v>
      </c>
      <c r="D10" s="24" t="str">
        <f t="shared" si="0"/>
        <v>10</v>
      </c>
      <c r="E10" s="30" t="str">
        <f t="shared" si="1"/>
        <v>0</v>
      </c>
      <c r="F10" s="27" t="str">
        <f t="shared" si="2"/>
        <v>26</v>
      </c>
      <c r="G10" s="21">
        <f t="shared" si="3"/>
        <v>4026</v>
      </c>
      <c r="H10" s="52" t="str">
        <f t="shared" si="4"/>
        <v>10-0-26</v>
      </c>
      <c r="I10" s="46" t="b">
        <f t="shared" si="5"/>
        <v>1</v>
      </c>
      <c r="K10" s="4">
        <v>7</v>
      </c>
      <c r="L10" s="94" t="s">
        <v>33</v>
      </c>
      <c r="M10" s="104" t="s">
        <v>47</v>
      </c>
      <c r="N10" s="24" t="str">
        <f t="shared" si="6"/>
        <v>10</v>
      </c>
      <c r="O10" s="30" t="str">
        <f t="shared" si="7"/>
        <v>0</v>
      </c>
      <c r="P10" s="27" t="str">
        <f t="shared" si="8"/>
        <v>26</v>
      </c>
      <c r="Q10" s="21">
        <f t="shared" si="9"/>
        <v>4026</v>
      </c>
      <c r="R10" s="52" t="str">
        <f t="shared" si="10"/>
        <v>10-0-26</v>
      </c>
      <c r="S10" s="46" t="b">
        <f t="shared" si="11"/>
        <v>1</v>
      </c>
    </row>
    <row r="11" spans="1:19" ht="24.75" customHeight="1">
      <c r="A11" s="4">
        <v>8</v>
      </c>
      <c r="B11" s="93" t="s">
        <v>34</v>
      </c>
      <c r="C11" s="104" t="s">
        <v>48</v>
      </c>
      <c r="D11" s="24" t="str">
        <f t="shared" si="0"/>
        <v>9</v>
      </c>
      <c r="E11" s="30" t="str">
        <f t="shared" si="1"/>
        <v>2</v>
      </c>
      <c r="F11" s="27" t="str">
        <f t="shared" si="2"/>
        <v>50</v>
      </c>
      <c r="G11" s="21">
        <f t="shared" si="3"/>
        <v>3850</v>
      </c>
      <c r="H11" s="52" t="str">
        <f t="shared" si="4"/>
        <v>9-2-50</v>
      </c>
      <c r="I11" s="46" t="b">
        <f t="shared" si="5"/>
        <v>1</v>
      </c>
      <c r="K11" s="4">
        <v>8</v>
      </c>
      <c r="L11" s="93" t="s">
        <v>34</v>
      </c>
      <c r="M11" s="104" t="s">
        <v>48</v>
      </c>
      <c r="N11" s="24" t="str">
        <f t="shared" si="6"/>
        <v>9</v>
      </c>
      <c r="O11" s="30" t="str">
        <f t="shared" si="7"/>
        <v>2</v>
      </c>
      <c r="P11" s="27" t="str">
        <f t="shared" si="8"/>
        <v>50</v>
      </c>
      <c r="Q11" s="21">
        <f t="shared" si="9"/>
        <v>3850</v>
      </c>
      <c r="R11" s="52" t="str">
        <f t="shared" si="10"/>
        <v>9-2-50</v>
      </c>
      <c r="S11" s="46" t="b">
        <f t="shared" si="11"/>
        <v>1</v>
      </c>
    </row>
    <row r="12" spans="1:19" ht="24.75" customHeight="1">
      <c r="A12" s="4">
        <v>9</v>
      </c>
      <c r="B12" s="95" t="s">
        <v>35</v>
      </c>
      <c r="C12" s="104" t="s">
        <v>17</v>
      </c>
      <c r="D12" s="24" t="str">
        <f t="shared" si="0"/>
        <v>1</v>
      </c>
      <c r="E12" s="30" t="str">
        <f t="shared" si="1"/>
        <v>0</v>
      </c>
      <c r="F12" s="27" t="str">
        <f t="shared" si="2"/>
        <v>0</v>
      </c>
      <c r="G12" s="21">
        <f t="shared" si="3"/>
        <v>400</v>
      </c>
      <c r="H12" s="52" t="str">
        <f t="shared" si="4"/>
        <v>1-0-0</v>
      </c>
      <c r="I12" s="46" t="b">
        <f t="shared" si="5"/>
        <v>1</v>
      </c>
      <c r="K12" s="4">
        <v>9</v>
      </c>
      <c r="L12" s="95" t="s">
        <v>35</v>
      </c>
      <c r="M12" s="104" t="s">
        <v>17</v>
      </c>
      <c r="N12" s="24" t="str">
        <f t="shared" si="6"/>
        <v>1</v>
      </c>
      <c r="O12" s="30" t="str">
        <f t="shared" si="7"/>
        <v>0</v>
      </c>
      <c r="P12" s="27" t="str">
        <f t="shared" si="8"/>
        <v>0</v>
      </c>
      <c r="Q12" s="21">
        <f t="shared" si="9"/>
        <v>400</v>
      </c>
      <c r="R12" s="52" t="str">
        <f t="shared" si="10"/>
        <v>1-0-0</v>
      </c>
      <c r="S12" s="46" t="b">
        <f t="shared" si="11"/>
        <v>1</v>
      </c>
    </row>
    <row r="13" spans="1:19" ht="24.75" customHeight="1">
      <c r="A13" s="4">
        <v>10</v>
      </c>
      <c r="B13" s="151"/>
      <c r="C13" s="152" t="s">
        <v>25</v>
      </c>
      <c r="D13" s="146" t="str">
        <f t="shared" si="0"/>
        <v>0</v>
      </c>
      <c r="E13" s="147" t="str">
        <f t="shared" si="1"/>
        <v>0</v>
      </c>
      <c r="F13" s="148" t="str">
        <f t="shared" si="2"/>
        <v>0</v>
      </c>
      <c r="G13" s="149">
        <f t="shared" si="3"/>
        <v>0</v>
      </c>
      <c r="H13" s="150" t="str">
        <f t="shared" si="4"/>
        <v>0-0-0</v>
      </c>
      <c r="I13" s="153" t="b">
        <f t="shared" si="5"/>
        <v>1</v>
      </c>
      <c r="K13" s="77">
        <v>10</v>
      </c>
      <c r="L13" s="96" t="s">
        <v>36</v>
      </c>
      <c r="M13" s="134" t="s">
        <v>45</v>
      </c>
      <c r="N13" s="72" t="str">
        <f t="shared" si="6"/>
        <v>0</v>
      </c>
      <c r="O13" s="73" t="str">
        <f t="shared" si="7"/>
        <v>0</v>
      </c>
      <c r="P13" s="74" t="str">
        <f t="shared" si="8"/>
        <v>20</v>
      </c>
      <c r="Q13" s="75">
        <f t="shared" si="9"/>
        <v>20</v>
      </c>
      <c r="R13" s="76" t="str">
        <f t="shared" si="10"/>
        <v>0-0-20</v>
      </c>
      <c r="S13" s="46" t="b">
        <f t="shared" si="11"/>
        <v>1</v>
      </c>
    </row>
    <row r="14" spans="1:19" ht="24.75" customHeight="1">
      <c r="A14" s="4">
        <v>11</v>
      </c>
      <c r="B14" s="97" t="s">
        <v>37</v>
      </c>
      <c r="C14" s="104" t="s">
        <v>114</v>
      </c>
      <c r="D14" s="24" t="str">
        <f t="shared" si="0"/>
        <v>6</v>
      </c>
      <c r="E14" s="30" t="str">
        <f t="shared" si="1"/>
        <v>2</v>
      </c>
      <c r="F14" s="27" t="str">
        <f t="shared" si="2"/>
        <v>87</v>
      </c>
      <c r="G14" s="21">
        <f t="shared" si="3"/>
        <v>2687</v>
      </c>
      <c r="H14" s="52" t="str">
        <f t="shared" si="4"/>
        <v>6-2-87</v>
      </c>
      <c r="I14" s="46" t="b">
        <f t="shared" si="5"/>
        <v>1</v>
      </c>
      <c r="K14" s="4">
        <v>11</v>
      </c>
      <c r="L14" s="97" t="s">
        <v>37</v>
      </c>
      <c r="M14" s="104" t="s">
        <v>114</v>
      </c>
      <c r="N14" s="24" t="str">
        <f t="shared" si="6"/>
        <v>6</v>
      </c>
      <c r="O14" s="30" t="str">
        <f t="shared" si="7"/>
        <v>2</v>
      </c>
      <c r="P14" s="27" t="str">
        <f t="shared" si="8"/>
        <v>87</v>
      </c>
      <c r="Q14" s="21">
        <f t="shared" si="9"/>
        <v>2687</v>
      </c>
      <c r="R14" s="52" t="str">
        <f t="shared" si="10"/>
        <v>6-2-87</v>
      </c>
      <c r="S14" s="46" t="b">
        <f t="shared" si="11"/>
        <v>1</v>
      </c>
    </row>
    <row r="15" spans="1:19" ht="24.75" customHeight="1">
      <c r="A15" s="4">
        <v>12</v>
      </c>
      <c r="B15" s="98" t="s">
        <v>38</v>
      </c>
      <c r="C15" s="104" t="s">
        <v>20</v>
      </c>
      <c r="D15" s="24" t="str">
        <f t="shared" si="0"/>
        <v>5</v>
      </c>
      <c r="E15" s="30" t="str">
        <f t="shared" si="1"/>
        <v>1</v>
      </c>
      <c r="F15" s="27" t="str">
        <f t="shared" si="2"/>
        <v>42</v>
      </c>
      <c r="G15" s="21">
        <f t="shared" si="3"/>
        <v>2142</v>
      </c>
      <c r="H15" s="52" t="str">
        <f t="shared" si="4"/>
        <v>5-1-42</v>
      </c>
      <c r="I15" s="46" t="b">
        <f t="shared" si="5"/>
        <v>1</v>
      </c>
      <c r="K15" s="4">
        <v>12</v>
      </c>
      <c r="L15" s="98" t="s">
        <v>38</v>
      </c>
      <c r="M15" s="104" t="s">
        <v>20</v>
      </c>
      <c r="N15" s="24" t="str">
        <f t="shared" si="6"/>
        <v>5</v>
      </c>
      <c r="O15" s="30" t="str">
        <f t="shared" si="7"/>
        <v>1</v>
      </c>
      <c r="P15" s="27" t="str">
        <f t="shared" si="8"/>
        <v>42</v>
      </c>
      <c r="Q15" s="21">
        <f t="shared" si="9"/>
        <v>2142</v>
      </c>
      <c r="R15" s="52" t="str">
        <f t="shared" si="10"/>
        <v>5-1-42</v>
      </c>
      <c r="S15" s="46" t="b">
        <f t="shared" si="11"/>
        <v>1</v>
      </c>
    </row>
    <row r="16" spans="1:19" ht="24.75" customHeight="1">
      <c r="A16" s="4">
        <v>13</v>
      </c>
      <c r="B16" s="95" t="s">
        <v>39</v>
      </c>
      <c r="C16" s="105" t="s">
        <v>27</v>
      </c>
      <c r="D16" s="24" t="str">
        <f t="shared" si="0"/>
        <v>10</v>
      </c>
      <c r="E16" s="30" t="str">
        <f t="shared" si="1"/>
        <v>0</v>
      </c>
      <c r="F16" s="27" t="str">
        <f t="shared" si="2"/>
        <v>0</v>
      </c>
      <c r="G16" s="21">
        <f t="shared" si="3"/>
        <v>4000</v>
      </c>
      <c r="H16" s="52" t="str">
        <f t="shared" si="4"/>
        <v>10-0-0</v>
      </c>
      <c r="I16" s="47" t="b">
        <f t="shared" si="5"/>
        <v>1</v>
      </c>
      <c r="K16" s="4">
        <v>13</v>
      </c>
      <c r="L16" s="95" t="s">
        <v>39</v>
      </c>
      <c r="M16" s="105" t="s">
        <v>27</v>
      </c>
      <c r="N16" s="24" t="str">
        <f t="shared" si="6"/>
        <v>10</v>
      </c>
      <c r="O16" s="30" t="str">
        <f t="shared" si="7"/>
        <v>0</v>
      </c>
      <c r="P16" s="27" t="str">
        <f t="shared" si="8"/>
        <v>0</v>
      </c>
      <c r="Q16" s="21">
        <f t="shared" si="9"/>
        <v>4000</v>
      </c>
      <c r="R16" s="52" t="str">
        <f t="shared" si="10"/>
        <v>10-0-0</v>
      </c>
      <c r="S16" s="47" t="b">
        <f t="shared" si="11"/>
        <v>1</v>
      </c>
    </row>
    <row r="17" spans="1:19" ht="24.75" customHeight="1">
      <c r="A17" s="4">
        <v>14</v>
      </c>
      <c r="B17" s="93" t="s">
        <v>40</v>
      </c>
      <c r="C17" s="105" t="s">
        <v>50</v>
      </c>
      <c r="D17" s="24" t="str">
        <f t="shared" si="0"/>
        <v>20</v>
      </c>
      <c r="E17" s="30" t="str">
        <f t="shared" si="1"/>
        <v>3</v>
      </c>
      <c r="F17" s="27" t="str">
        <f t="shared" si="2"/>
        <v>0</v>
      </c>
      <c r="G17" s="21">
        <f t="shared" si="3"/>
        <v>8300</v>
      </c>
      <c r="H17" s="52" t="str">
        <f t="shared" si="4"/>
        <v>20-3-0</v>
      </c>
      <c r="I17" s="47" t="b">
        <f t="shared" si="5"/>
        <v>1</v>
      </c>
      <c r="K17" s="4">
        <v>14</v>
      </c>
      <c r="L17" s="159" t="s">
        <v>40</v>
      </c>
      <c r="M17" s="135" t="s">
        <v>61</v>
      </c>
      <c r="N17" s="57" t="str">
        <f t="shared" si="6"/>
        <v>45</v>
      </c>
      <c r="O17" s="58" t="str">
        <f t="shared" si="7"/>
        <v>3</v>
      </c>
      <c r="P17" s="59" t="str">
        <f t="shared" si="8"/>
        <v>0</v>
      </c>
      <c r="Q17" s="60">
        <f t="shared" si="9"/>
        <v>18300</v>
      </c>
      <c r="R17" s="61" t="str">
        <f t="shared" si="10"/>
        <v>45-3-0</v>
      </c>
      <c r="S17" s="47" t="b">
        <f t="shared" si="11"/>
        <v>1</v>
      </c>
    </row>
    <row r="18" spans="1:19" ht="24.75" customHeight="1">
      <c r="A18" s="4">
        <v>15</v>
      </c>
      <c r="B18" s="93" t="s">
        <v>41</v>
      </c>
      <c r="C18" s="105" t="s">
        <v>49</v>
      </c>
      <c r="D18" s="24" t="str">
        <f t="shared" si="0"/>
        <v>4</v>
      </c>
      <c r="E18" s="30" t="str">
        <f t="shared" si="1"/>
        <v>1</v>
      </c>
      <c r="F18" s="27" t="str">
        <f t="shared" si="2"/>
        <v>0</v>
      </c>
      <c r="G18" s="21">
        <f t="shared" si="3"/>
        <v>1700</v>
      </c>
      <c r="H18" s="52" t="str">
        <f t="shared" si="4"/>
        <v>4-1-0</v>
      </c>
      <c r="I18" s="47" t="b">
        <f t="shared" si="5"/>
        <v>1</v>
      </c>
      <c r="K18" s="4">
        <v>15</v>
      </c>
      <c r="L18" s="93" t="s">
        <v>41</v>
      </c>
      <c r="M18" s="105" t="s">
        <v>49</v>
      </c>
      <c r="N18" s="24" t="str">
        <f t="shared" si="6"/>
        <v>4</v>
      </c>
      <c r="O18" s="30" t="str">
        <f t="shared" si="7"/>
        <v>1</v>
      </c>
      <c r="P18" s="27" t="str">
        <f t="shared" si="8"/>
        <v>0</v>
      </c>
      <c r="Q18" s="21">
        <f t="shared" si="9"/>
        <v>1700</v>
      </c>
      <c r="R18" s="52" t="str">
        <f t="shared" si="10"/>
        <v>4-1-0</v>
      </c>
      <c r="S18" s="47" t="b">
        <f t="shared" si="11"/>
        <v>1</v>
      </c>
    </row>
    <row r="19" spans="1:19" ht="24.75" customHeight="1" thickBot="1">
      <c r="A19" s="63">
        <v>16</v>
      </c>
      <c r="B19" s="99" t="s">
        <v>42</v>
      </c>
      <c r="C19" s="132" t="s">
        <v>53</v>
      </c>
      <c r="D19" s="31" t="str">
        <f t="shared" si="0"/>
        <v>1</v>
      </c>
      <c r="E19" s="32" t="str">
        <f t="shared" si="1"/>
        <v>0</v>
      </c>
      <c r="F19" s="33" t="str">
        <f t="shared" si="2"/>
        <v>40</v>
      </c>
      <c r="G19" s="34">
        <f t="shared" si="3"/>
        <v>440</v>
      </c>
      <c r="H19" s="53" t="str">
        <f t="shared" si="4"/>
        <v>1-0-40</v>
      </c>
      <c r="I19" s="48" t="b">
        <f t="shared" si="5"/>
        <v>1</v>
      </c>
      <c r="K19" s="63">
        <v>16</v>
      </c>
      <c r="L19" s="99" t="s">
        <v>42</v>
      </c>
      <c r="M19" s="132" t="s">
        <v>53</v>
      </c>
      <c r="N19" s="31" t="str">
        <f t="shared" si="6"/>
        <v>1</v>
      </c>
      <c r="O19" s="32" t="str">
        <f t="shared" si="7"/>
        <v>0</v>
      </c>
      <c r="P19" s="33" t="str">
        <f t="shared" si="8"/>
        <v>40</v>
      </c>
      <c r="Q19" s="34">
        <f t="shared" si="9"/>
        <v>440</v>
      </c>
      <c r="R19" s="53" t="str">
        <f t="shared" si="10"/>
        <v>1-0-40</v>
      </c>
      <c r="S19" s="48" t="b">
        <f t="shared" si="11"/>
        <v>1</v>
      </c>
    </row>
    <row r="20" spans="1:19" ht="24.75" customHeight="1" thickBot="1">
      <c r="A20" s="41">
        <v>17</v>
      </c>
      <c r="B20" s="100" t="s">
        <v>94</v>
      </c>
      <c r="C20" s="106" t="s">
        <v>60</v>
      </c>
      <c r="D20" s="37" t="str">
        <f t="shared" si="0"/>
        <v>25</v>
      </c>
      <c r="E20" s="38" t="str">
        <f t="shared" si="1"/>
        <v>0</v>
      </c>
      <c r="F20" s="39" t="str">
        <f t="shared" si="2"/>
        <v>20</v>
      </c>
      <c r="G20" s="40">
        <f t="shared" si="3"/>
        <v>10020</v>
      </c>
      <c r="H20" s="54" t="str">
        <f t="shared" si="4"/>
        <v>25-0-20</v>
      </c>
      <c r="I20" s="49" t="b">
        <f t="shared" si="5"/>
        <v>1</v>
      </c>
      <c r="K20" s="41">
        <v>17</v>
      </c>
      <c r="L20" s="133" t="s">
        <v>94</v>
      </c>
      <c r="M20" s="136" t="s">
        <v>25</v>
      </c>
      <c r="N20" s="79" t="str">
        <f t="shared" si="6"/>
        <v>0</v>
      </c>
      <c r="O20" s="80" t="str">
        <f t="shared" si="7"/>
        <v>0</v>
      </c>
      <c r="P20" s="81" t="str">
        <f t="shared" si="8"/>
        <v>0</v>
      </c>
      <c r="Q20" s="82">
        <f t="shared" si="9"/>
        <v>0</v>
      </c>
      <c r="R20" s="83" t="str">
        <f t="shared" si="10"/>
        <v>0-0-0</v>
      </c>
      <c r="S20" s="49" t="b">
        <f t="shared" si="11"/>
        <v>1</v>
      </c>
    </row>
    <row r="21" spans="6:18" ht="24.75" customHeight="1" thickBot="1">
      <c r="F21" t="s">
        <v>26</v>
      </c>
      <c r="G21" s="42">
        <f>SUM(G4:G20)</f>
        <v>39780</v>
      </c>
      <c r="H21" s="55" t="str">
        <f t="shared" si="4"/>
        <v>99-1-80</v>
      </c>
      <c r="M21" s="1"/>
      <c r="P21" t="s">
        <v>26</v>
      </c>
      <c r="Q21" s="42">
        <f>SUM(Q4:Q20)</f>
        <v>39780</v>
      </c>
      <c r="R21" s="55" t="str">
        <f t="shared" si="10"/>
        <v>99-1-80</v>
      </c>
    </row>
    <row r="22" spans="1:18" ht="24.75" customHeight="1" thickTop="1">
      <c r="A22" s="172" t="s">
        <v>106</v>
      </c>
      <c r="G22" s="166"/>
      <c r="H22" s="167"/>
      <c r="J22" s="167"/>
      <c r="K22" s="167"/>
      <c r="L22" s="167"/>
      <c r="M22" s="168"/>
      <c r="N22" s="167"/>
      <c r="O22" s="167"/>
      <c r="P22" s="167"/>
      <c r="Q22" s="166"/>
      <c r="R22" s="167"/>
    </row>
    <row r="23" spans="9:19" ht="24.75" customHeight="1">
      <c r="I23" s="173" t="s">
        <v>111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</row>
  </sheetData>
  <sheetProtection/>
  <mergeCells count="6">
    <mergeCell ref="A2:B2"/>
    <mergeCell ref="D2:F2"/>
    <mergeCell ref="N2:P2"/>
    <mergeCell ref="G2:H2"/>
    <mergeCell ref="Q2:R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&amp;R&amp;P</oddHead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20"/>
  <sheetViews>
    <sheetView zoomScalePageLayoutView="0" workbookViewId="0" topLeftCell="A1">
      <selection activeCell="A20" sqref="A20"/>
    </sheetView>
  </sheetViews>
  <sheetFormatPr defaultColWidth="9.140625" defaultRowHeight="24.75" customHeight="1"/>
  <cols>
    <col min="1" max="1" width="7.140625" style="0" customWidth="1"/>
    <col min="2" max="2" width="28.421875" style="0" customWidth="1"/>
    <col min="3" max="3" width="13.7109375" style="1" customWidth="1"/>
    <col min="4" max="6" width="9.7109375" style="0" customWidth="1"/>
    <col min="7" max="7" width="13.140625" style="14" customWidth="1"/>
    <col min="8" max="8" width="12.00390625" style="0" customWidth="1"/>
    <col min="9" max="9" width="16.140625" style="0" customWidth="1"/>
    <col min="12" max="12" width="25.140625" style="0" customWidth="1"/>
    <col min="13" max="13" width="11.8515625" style="0" customWidth="1"/>
    <col min="17" max="18" width="12.28125" style="0" customWidth="1"/>
    <col min="19" max="19" width="13.57421875" style="0" customWidth="1"/>
  </cols>
  <sheetData>
    <row r="1" spans="1:19" ht="24.75" customHeight="1" thickBot="1">
      <c r="A1" s="157"/>
      <c r="B1" s="157"/>
      <c r="C1" s="156" t="s">
        <v>92</v>
      </c>
      <c r="D1" s="157"/>
      <c r="E1" s="157"/>
      <c r="F1" s="157"/>
      <c r="G1" s="158"/>
      <c r="H1" s="157"/>
      <c r="I1" s="157"/>
      <c r="J1" s="157"/>
      <c r="K1" s="157"/>
      <c r="L1" s="157"/>
      <c r="M1" s="156" t="s">
        <v>93</v>
      </c>
      <c r="N1" s="157"/>
      <c r="O1" s="157"/>
      <c r="P1" s="157"/>
      <c r="Q1" s="157"/>
      <c r="R1" s="157"/>
      <c r="S1" s="157"/>
    </row>
    <row r="2" spans="1:19" ht="24.75" customHeight="1" thickBot="1" thickTop="1">
      <c r="A2" s="179" t="s">
        <v>67</v>
      </c>
      <c r="B2" s="180"/>
      <c r="C2" s="171" t="s">
        <v>66</v>
      </c>
      <c r="D2" s="176" t="s">
        <v>57</v>
      </c>
      <c r="E2" s="176"/>
      <c r="F2" s="176"/>
      <c r="G2" s="177" t="s">
        <v>59</v>
      </c>
      <c r="H2" s="178"/>
      <c r="I2" s="6"/>
      <c r="K2" s="179" t="s">
        <v>67</v>
      </c>
      <c r="L2" s="180"/>
      <c r="M2" s="170" t="s">
        <v>85</v>
      </c>
      <c r="N2" s="176" t="s">
        <v>57</v>
      </c>
      <c r="O2" s="176"/>
      <c r="P2" s="176"/>
      <c r="Q2" s="177" t="s">
        <v>59</v>
      </c>
      <c r="R2" s="178"/>
      <c r="S2" s="6"/>
    </row>
    <row r="3" spans="1:19" ht="24.75" customHeight="1" thickTop="1">
      <c r="A3" s="5" t="s">
        <v>21</v>
      </c>
      <c r="B3" s="91" t="s">
        <v>22</v>
      </c>
      <c r="C3" s="102" t="s">
        <v>0</v>
      </c>
      <c r="D3" s="22" t="s">
        <v>1</v>
      </c>
      <c r="E3" s="28" t="s">
        <v>2</v>
      </c>
      <c r="F3" s="25" t="s">
        <v>3</v>
      </c>
      <c r="G3" s="19" t="s">
        <v>23</v>
      </c>
      <c r="H3" s="50" t="s">
        <v>24</v>
      </c>
      <c r="I3" s="44" t="s">
        <v>58</v>
      </c>
      <c r="K3" s="5" t="s">
        <v>21</v>
      </c>
      <c r="L3" s="5" t="s">
        <v>22</v>
      </c>
      <c r="M3" s="15" t="s">
        <v>0</v>
      </c>
      <c r="N3" s="22" t="s">
        <v>1</v>
      </c>
      <c r="O3" s="28" t="s">
        <v>2</v>
      </c>
      <c r="P3" s="25" t="s">
        <v>3</v>
      </c>
      <c r="Q3" s="19" t="s">
        <v>23</v>
      </c>
      <c r="R3" s="50" t="s">
        <v>24</v>
      </c>
      <c r="S3" s="44" t="s">
        <v>58</v>
      </c>
    </row>
    <row r="4" spans="1:19" ht="24.75" customHeight="1">
      <c r="A4" s="3">
        <v>1</v>
      </c>
      <c r="B4" s="137" t="s">
        <v>28</v>
      </c>
      <c r="C4" s="103" t="s">
        <v>68</v>
      </c>
      <c r="D4" s="23" t="str">
        <f>LEFT(C4,SEARCH("-",C4)-1)</f>
        <v>0</v>
      </c>
      <c r="E4" s="29" t="str">
        <f>LEFT(SUBSTITUTE("*"&amp;C4,"*"&amp;D4&amp;"-",""),SEARCH("-",SUBSTITUTE("*"&amp;C4,"*"&amp;D4&amp;"-",""))-1)</f>
        <v>2</v>
      </c>
      <c r="F4" s="26" t="str">
        <f>SUBSTITUTE("*"&amp;C4,"*"&amp;D4&amp;"-"&amp;E4&amp;"-","")</f>
        <v>20</v>
      </c>
      <c r="G4" s="20">
        <f>400*D4+100*E4+F4</f>
        <v>220</v>
      </c>
      <c r="H4" s="51" t="str">
        <f>ROUNDDOWN(G4/400,0)&amp;"-"&amp;ROUNDDOWN((G4-(ROUNDDOWN(G4/400,0))*400)/100,0)&amp;"-"&amp;MOD(G4,100)</f>
        <v>0-2-20</v>
      </c>
      <c r="I4" s="45" t="b">
        <f>EXACT(C4,H4)</f>
        <v>1</v>
      </c>
      <c r="K4" s="3">
        <v>1</v>
      </c>
      <c r="L4" s="7" t="s">
        <v>28</v>
      </c>
      <c r="M4" s="16" t="s">
        <v>68</v>
      </c>
      <c r="N4" s="23" t="str">
        <f>LEFT(M4,SEARCH("-",M4)-1)</f>
        <v>0</v>
      </c>
      <c r="O4" s="29" t="str">
        <f>LEFT(SUBSTITUTE("*"&amp;M4,"*"&amp;N4&amp;"-",""),SEARCH("-",SUBSTITUTE("*"&amp;M4,"*"&amp;N4&amp;"-",""))-1)</f>
        <v>2</v>
      </c>
      <c r="P4" s="26" t="str">
        <f>SUBSTITUTE("*"&amp;M4,"*"&amp;N4&amp;"-"&amp;O4&amp;"-","")</f>
        <v>20</v>
      </c>
      <c r="Q4" s="20">
        <f>400*N4+100*O4+P4</f>
        <v>220</v>
      </c>
      <c r="R4" s="51" t="str">
        <f>ROUNDDOWN(Q4/400,0)&amp;"-"&amp;ROUNDDOWN((Q4-(ROUNDDOWN(Q4/400,0))*400)/100,0)&amp;"-"&amp;MOD(Q4,100)</f>
        <v>0-2-20</v>
      </c>
      <c r="S4" s="45" t="b">
        <f>EXACT(M4,R4)</f>
        <v>1</v>
      </c>
    </row>
    <row r="5" spans="1:19" ht="24.75" customHeight="1">
      <c r="A5" s="4">
        <v>2</v>
      </c>
      <c r="B5" s="138" t="s">
        <v>62</v>
      </c>
      <c r="C5" s="104" t="s">
        <v>77</v>
      </c>
      <c r="D5" s="24" t="str">
        <f aca="true" t="shared" si="0" ref="D5:D17">LEFT(C5,SEARCH("-",C5)-1)</f>
        <v>1</v>
      </c>
      <c r="E5" s="30" t="str">
        <f aca="true" t="shared" si="1" ref="E5:E17">LEFT(SUBSTITUTE("*"&amp;C5,"*"&amp;D5&amp;"-",""),SEARCH("-",SUBSTITUTE("*"&amp;C5,"*"&amp;D5&amp;"-",""))-1)</f>
        <v>2</v>
      </c>
      <c r="F5" s="27" t="str">
        <f aca="true" t="shared" si="2" ref="F5:F17">SUBSTITUTE("*"&amp;C5,"*"&amp;D5&amp;"-"&amp;E5&amp;"-","")</f>
        <v>70</v>
      </c>
      <c r="G5" s="21">
        <f aca="true" t="shared" si="3" ref="G5:G17">400*D5+100*E5+F5</f>
        <v>670</v>
      </c>
      <c r="H5" s="52" t="str">
        <f aca="true" t="shared" si="4" ref="H5:H18">ROUNDDOWN(G5/400,0)&amp;"-"&amp;ROUNDDOWN((G5-(ROUNDDOWN(G5/400,0))*400)/100,0)&amp;"-"&amp;MOD(G5,100)</f>
        <v>1-2-70</v>
      </c>
      <c r="I5" s="46" t="b">
        <f aca="true" t="shared" si="5" ref="I5:I17">EXACT(C5,H5)</f>
        <v>1</v>
      </c>
      <c r="K5" s="4">
        <v>2</v>
      </c>
      <c r="L5" s="8" t="s">
        <v>62</v>
      </c>
      <c r="M5" s="17" t="s">
        <v>77</v>
      </c>
      <c r="N5" s="24" t="str">
        <f aca="true" t="shared" si="6" ref="N5:N17">LEFT(M5,SEARCH("-",M5)-1)</f>
        <v>1</v>
      </c>
      <c r="O5" s="30" t="str">
        <f aca="true" t="shared" si="7" ref="O5:O17">LEFT(SUBSTITUTE("*"&amp;M5,"*"&amp;N5&amp;"-",""),SEARCH("-",SUBSTITUTE("*"&amp;M5,"*"&amp;N5&amp;"-",""))-1)</f>
        <v>2</v>
      </c>
      <c r="P5" s="27" t="str">
        <f aca="true" t="shared" si="8" ref="P5:P17">SUBSTITUTE("*"&amp;M5,"*"&amp;N5&amp;"-"&amp;O5&amp;"-","")</f>
        <v>70</v>
      </c>
      <c r="Q5" s="21">
        <f aca="true" t="shared" si="9" ref="Q5:Q17">400*N5+100*O5+P5</f>
        <v>670</v>
      </c>
      <c r="R5" s="52" t="str">
        <f aca="true" t="shared" si="10" ref="R5:R18">ROUNDDOWN(Q5/400,0)&amp;"-"&amp;ROUNDDOWN((Q5-(ROUNDDOWN(Q5/400,0))*400)/100,0)&amp;"-"&amp;MOD(Q5,100)</f>
        <v>1-2-70</v>
      </c>
      <c r="S5" s="46" t="b">
        <f aca="true" t="shared" si="11" ref="S5:S17">EXACT(M5,R5)</f>
        <v>1</v>
      </c>
    </row>
    <row r="6" spans="1:19" ht="24.75" customHeight="1">
      <c r="A6" s="4">
        <v>3</v>
      </c>
      <c r="B6" s="139" t="s">
        <v>30</v>
      </c>
      <c r="C6" s="104" t="s">
        <v>82</v>
      </c>
      <c r="D6" s="24" t="str">
        <f t="shared" si="0"/>
        <v>2</v>
      </c>
      <c r="E6" s="30" t="str">
        <f t="shared" si="1"/>
        <v>3</v>
      </c>
      <c r="F6" s="27" t="str">
        <f t="shared" si="2"/>
        <v>0</v>
      </c>
      <c r="G6" s="21">
        <f t="shared" si="3"/>
        <v>1100</v>
      </c>
      <c r="H6" s="52" t="str">
        <f t="shared" si="4"/>
        <v>2-3-0</v>
      </c>
      <c r="I6" s="46" t="b">
        <f t="shared" si="5"/>
        <v>1</v>
      </c>
      <c r="K6" s="4">
        <v>3</v>
      </c>
      <c r="L6" s="9" t="s">
        <v>30</v>
      </c>
      <c r="M6" s="17" t="s">
        <v>82</v>
      </c>
      <c r="N6" s="24" t="str">
        <f t="shared" si="6"/>
        <v>2</v>
      </c>
      <c r="O6" s="30" t="str">
        <f t="shared" si="7"/>
        <v>3</v>
      </c>
      <c r="P6" s="27" t="str">
        <f t="shared" si="8"/>
        <v>0</v>
      </c>
      <c r="Q6" s="21">
        <f t="shared" si="9"/>
        <v>1100</v>
      </c>
      <c r="R6" s="52" t="str">
        <f t="shared" si="10"/>
        <v>2-3-0</v>
      </c>
      <c r="S6" s="46" t="b">
        <f t="shared" si="11"/>
        <v>1</v>
      </c>
    </row>
    <row r="7" spans="1:19" ht="24.75" customHeight="1">
      <c r="A7" s="4">
        <v>4</v>
      </c>
      <c r="B7" s="138" t="s">
        <v>63</v>
      </c>
      <c r="C7" s="104" t="s">
        <v>69</v>
      </c>
      <c r="D7" s="24" t="str">
        <f t="shared" si="0"/>
        <v>15</v>
      </c>
      <c r="E7" s="30" t="str">
        <f t="shared" si="1"/>
        <v>1</v>
      </c>
      <c r="F7" s="27" t="str">
        <f t="shared" si="2"/>
        <v>84</v>
      </c>
      <c r="G7" s="21">
        <f t="shared" si="3"/>
        <v>6184</v>
      </c>
      <c r="H7" s="52" t="str">
        <f t="shared" si="4"/>
        <v>15-1-84</v>
      </c>
      <c r="I7" s="46" t="b">
        <f t="shared" si="5"/>
        <v>1</v>
      </c>
      <c r="K7" s="4">
        <v>4</v>
      </c>
      <c r="L7" s="8" t="s">
        <v>63</v>
      </c>
      <c r="M7" s="17" t="s">
        <v>69</v>
      </c>
      <c r="N7" s="24" t="str">
        <f t="shared" si="6"/>
        <v>15</v>
      </c>
      <c r="O7" s="30" t="str">
        <f t="shared" si="7"/>
        <v>1</v>
      </c>
      <c r="P7" s="27" t="str">
        <f t="shared" si="8"/>
        <v>84</v>
      </c>
      <c r="Q7" s="21">
        <f t="shared" si="9"/>
        <v>6184</v>
      </c>
      <c r="R7" s="52" t="str">
        <f t="shared" si="10"/>
        <v>15-1-84</v>
      </c>
      <c r="S7" s="46" t="b">
        <f t="shared" si="11"/>
        <v>1</v>
      </c>
    </row>
    <row r="8" spans="1:19" ht="24.75" customHeight="1">
      <c r="A8" s="4">
        <v>5</v>
      </c>
      <c r="B8" s="139" t="s">
        <v>64</v>
      </c>
      <c r="C8" s="104" t="s">
        <v>74</v>
      </c>
      <c r="D8" s="24" t="str">
        <f t="shared" si="0"/>
        <v>0</v>
      </c>
      <c r="E8" s="30" t="str">
        <f t="shared" si="1"/>
        <v>3</v>
      </c>
      <c r="F8" s="27" t="str">
        <f t="shared" si="2"/>
        <v>67</v>
      </c>
      <c r="G8" s="21">
        <f t="shared" si="3"/>
        <v>367</v>
      </c>
      <c r="H8" s="52" t="str">
        <f t="shared" si="4"/>
        <v>0-3-67</v>
      </c>
      <c r="I8" s="46" t="b">
        <f t="shared" si="5"/>
        <v>1</v>
      </c>
      <c r="K8" s="4">
        <v>5</v>
      </c>
      <c r="L8" s="9" t="s">
        <v>64</v>
      </c>
      <c r="M8" s="17" t="s">
        <v>74</v>
      </c>
      <c r="N8" s="24" t="str">
        <f t="shared" si="6"/>
        <v>0</v>
      </c>
      <c r="O8" s="30" t="str">
        <f t="shared" si="7"/>
        <v>3</v>
      </c>
      <c r="P8" s="27" t="str">
        <f t="shared" si="8"/>
        <v>67</v>
      </c>
      <c r="Q8" s="21">
        <f t="shared" si="9"/>
        <v>367</v>
      </c>
      <c r="R8" s="52" t="str">
        <f t="shared" si="10"/>
        <v>0-3-67</v>
      </c>
      <c r="S8" s="46" t="b">
        <f t="shared" si="11"/>
        <v>1</v>
      </c>
    </row>
    <row r="9" spans="1:19" ht="24.75" customHeight="1">
      <c r="A9" s="4">
        <v>6</v>
      </c>
      <c r="B9" s="140" t="s">
        <v>65</v>
      </c>
      <c r="C9" s="104" t="s">
        <v>75</v>
      </c>
      <c r="D9" s="24" t="str">
        <f t="shared" si="0"/>
        <v>1</v>
      </c>
      <c r="E9" s="30" t="str">
        <f t="shared" si="1"/>
        <v>2</v>
      </c>
      <c r="F9" s="27" t="str">
        <f t="shared" si="2"/>
        <v>80</v>
      </c>
      <c r="G9" s="21">
        <f t="shared" si="3"/>
        <v>680</v>
      </c>
      <c r="H9" s="52" t="str">
        <f t="shared" si="4"/>
        <v>1-2-80</v>
      </c>
      <c r="I9" s="46" t="b">
        <f t="shared" si="5"/>
        <v>1</v>
      </c>
      <c r="K9" s="4">
        <v>6</v>
      </c>
      <c r="L9" s="10" t="s">
        <v>65</v>
      </c>
      <c r="M9" s="17" t="s">
        <v>75</v>
      </c>
      <c r="N9" s="24" t="str">
        <f t="shared" si="6"/>
        <v>1</v>
      </c>
      <c r="O9" s="30" t="str">
        <f t="shared" si="7"/>
        <v>2</v>
      </c>
      <c r="P9" s="27" t="str">
        <f t="shared" si="8"/>
        <v>80</v>
      </c>
      <c r="Q9" s="21">
        <f t="shared" si="9"/>
        <v>680</v>
      </c>
      <c r="R9" s="52" t="str">
        <f t="shared" si="10"/>
        <v>1-2-80</v>
      </c>
      <c r="S9" s="46" t="b">
        <f t="shared" si="11"/>
        <v>1</v>
      </c>
    </row>
    <row r="10" spans="1:19" ht="24.75" customHeight="1">
      <c r="A10" s="4">
        <v>7</v>
      </c>
      <c r="B10" s="141" t="s">
        <v>72</v>
      </c>
      <c r="C10" s="104" t="s">
        <v>78</v>
      </c>
      <c r="D10" s="24" t="str">
        <f t="shared" si="0"/>
        <v>20</v>
      </c>
      <c r="E10" s="30" t="str">
        <f t="shared" si="1"/>
        <v>0</v>
      </c>
      <c r="F10" s="27" t="str">
        <f t="shared" si="2"/>
        <v>26</v>
      </c>
      <c r="G10" s="21">
        <f t="shared" si="3"/>
        <v>8026</v>
      </c>
      <c r="H10" s="52" t="str">
        <f t="shared" si="4"/>
        <v>20-0-26</v>
      </c>
      <c r="I10" s="46" t="b">
        <f t="shared" si="5"/>
        <v>1</v>
      </c>
      <c r="K10" s="4">
        <v>7</v>
      </c>
      <c r="L10" s="62" t="s">
        <v>72</v>
      </c>
      <c r="M10" s="17" t="s">
        <v>78</v>
      </c>
      <c r="N10" s="24" t="str">
        <f t="shared" si="6"/>
        <v>20</v>
      </c>
      <c r="O10" s="30" t="str">
        <f t="shared" si="7"/>
        <v>0</v>
      </c>
      <c r="P10" s="27" t="str">
        <f t="shared" si="8"/>
        <v>26</v>
      </c>
      <c r="Q10" s="21">
        <f t="shared" si="9"/>
        <v>8026</v>
      </c>
      <c r="R10" s="52" t="str">
        <f t="shared" si="10"/>
        <v>20-0-26</v>
      </c>
      <c r="S10" s="46" t="b">
        <f t="shared" si="11"/>
        <v>1</v>
      </c>
    </row>
    <row r="11" spans="1:19" ht="24.75" customHeight="1">
      <c r="A11" s="143">
        <v>8</v>
      </c>
      <c r="B11" s="144"/>
      <c r="C11" s="145" t="s">
        <v>25</v>
      </c>
      <c r="D11" s="146" t="str">
        <f t="shared" si="0"/>
        <v>0</v>
      </c>
      <c r="E11" s="147" t="str">
        <f t="shared" si="1"/>
        <v>0</v>
      </c>
      <c r="F11" s="148" t="str">
        <f t="shared" si="2"/>
        <v>0</v>
      </c>
      <c r="G11" s="149">
        <f t="shared" si="3"/>
        <v>0</v>
      </c>
      <c r="H11" s="150" t="str">
        <f t="shared" si="4"/>
        <v>0-0-0</v>
      </c>
      <c r="I11" s="154" t="b">
        <f t="shared" si="5"/>
        <v>1</v>
      </c>
      <c r="K11" s="77">
        <v>8</v>
      </c>
      <c r="L11" s="78" t="s">
        <v>72</v>
      </c>
      <c r="M11" s="71" t="s">
        <v>70</v>
      </c>
      <c r="N11" s="72" t="str">
        <f t="shared" si="6"/>
        <v>15</v>
      </c>
      <c r="O11" s="73" t="str">
        <f t="shared" si="7"/>
        <v>2</v>
      </c>
      <c r="P11" s="74" t="str">
        <f t="shared" si="8"/>
        <v>50</v>
      </c>
      <c r="Q11" s="75">
        <f t="shared" si="9"/>
        <v>6250</v>
      </c>
      <c r="R11" s="76" t="str">
        <f t="shared" si="10"/>
        <v>15-2-50</v>
      </c>
      <c r="S11" s="46" t="b">
        <f t="shared" si="11"/>
        <v>1</v>
      </c>
    </row>
    <row r="12" spans="1:19" ht="24.75" customHeight="1">
      <c r="A12" s="4">
        <v>9</v>
      </c>
      <c r="B12" s="97" t="s">
        <v>37</v>
      </c>
      <c r="C12" s="104" t="s">
        <v>73</v>
      </c>
      <c r="D12" s="24" t="str">
        <f t="shared" si="0"/>
        <v>27</v>
      </c>
      <c r="E12" s="30" t="str">
        <f t="shared" si="1"/>
        <v>2</v>
      </c>
      <c r="F12" s="27" t="str">
        <f t="shared" si="2"/>
        <v>23</v>
      </c>
      <c r="G12" s="21">
        <f t="shared" si="3"/>
        <v>11023</v>
      </c>
      <c r="H12" s="52" t="str">
        <f t="shared" si="4"/>
        <v>27-2-23</v>
      </c>
      <c r="I12" s="46" t="b">
        <f t="shared" si="5"/>
        <v>1</v>
      </c>
      <c r="K12" s="4">
        <v>9</v>
      </c>
      <c r="L12" s="11" t="s">
        <v>37</v>
      </c>
      <c r="M12" s="17" t="s">
        <v>73</v>
      </c>
      <c r="N12" s="24" t="str">
        <f t="shared" si="6"/>
        <v>27</v>
      </c>
      <c r="O12" s="30" t="str">
        <f t="shared" si="7"/>
        <v>2</v>
      </c>
      <c r="P12" s="27" t="str">
        <f t="shared" si="8"/>
        <v>23</v>
      </c>
      <c r="Q12" s="21">
        <f t="shared" si="9"/>
        <v>11023</v>
      </c>
      <c r="R12" s="52" t="str">
        <f t="shared" si="10"/>
        <v>27-2-23</v>
      </c>
      <c r="S12" s="46" t="b">
        <f t="shared" si="11"/>
        <v>1</v>
      </c>
    </row>
    <row r="13" spans="1:19" ht="24.75" customHeight="1">
      <c r="A13" s="4">
        <v>10</v>
      </c>
      <c r="B13" s="95" t="s">
        <v>39</v>
      </c>
      <c r="C13" s="105" t="s">
        <v>76</v>
      </c>
      <c r="D13" s="24" t="str">
        <f t="shared" si="0"/>
        <v>39</v>
      </c>
      <c r="E13" s="30" t="str">
        <f t="shared" si="1"/>
        <v>0</v>
      </c>
      <c r="F13" s="27" t="str">
        <f t="shared" si="2"/>
        <v>0</v>
      </c>
      <c r="G13" s="21">
        <f t="shared" si="3"/>
        <v>15600</v>
      </c>
      <c r="H13" s="52" t="str">
        <f t="shared" si="4"/>
        <v>39-0-0</v>
      </c>
      <c r="I13" s="47" t="b">
        <f t="shared" si="5"/>
        <v>1</v>
      </c>
      <c r="K13" s="4">
        <v>10</v>
      </c>
      <c r="L13" s="12" t="s">
        <v>39</v>
      </c>
      <c r="M13" s="18" t="s">
        <v>76</v>
      </c>
      <c r="N13" s="24" t="str">
        <f t="shared" si="6"/>
        <v>39</v>
      </c>
      <c r="O13" s="30" t="str">
        <f t="shared" si="7"/>
        <v>0</v>
      </c>
      <c r="P13" s="27" t="str">
        <f t="shared" si="8"/>
        <v>0</v>
      </c>
      <c r="Q13" s="21">
        <f t="shared" si="9"/>
        <v>15600</v>
      </c>
      <c r="R13" s="52" t="str">
        <f t="shared" si="10"/>
        <v>39-0-0</v>
      </c>
      <c r="S13" s="47" t="b">
        <f t="shared" si="11"/>
        <v>1</v>
      </c>
    </row>
    <row r="14" spans="1:19" ht="24.75" customHeight="1">
      <c r="A14" s="4">
        <v>11</v>
      </c>
      <c r="B14" s="95" t="s">
        <v>40</v>
      </c>
      <c r="C14" s="105" t="s">
        <v>81</v>
      </c>
      <c r="D14" s="24" t="str">
        <f t="shared" si="0"/>
        <v>88</v>
      </c>
      <c r="E14" s="30" t="str">
        <f t="shared" si="1"/>
        <v>0</v>
      </c>
      <c r="F14" s="27" t="str">
        <f t="shared" si="2"/>
        <v>70</v>
      </c>
      <c r="G14" s="21">
        <f t="shared" si="3"/>
        <v>35270</v>
      </c>
      <c r="H14" s="52" t="str">
        <f t="shared" si="4"/>
        <v>88-0-70</v>
      </c>
      <c r="I14" s="47" t="b">
        <f t="shared" si="5"/>
        <v>1</v>
      </c>
      <c r="K14" s="4">
        <v>11</v>
      </c>
      <c r="L14" s="12" t="s">
        <v>40</v>
      </c>
      <c r="M14" s="18" t="s">
        <v>81</v>
      </c>
      <c r="N14" s="24" t="str">
        <f t="shared" si="6"/>
        <v>88</v>
      </c>
      <c r="O14" s="30" t="str">
        <f t="shared" si="7"/>
        <v>0</v>
      </c>
      <c r="P14" s="27" t="str">
        <f t="shared" si="8"/>
        <v>70</v>
      </c>
      <c r="Q14" s="21">
        <f t="shared" si="9"/>
        <v>35270</v>
      </c>
      <c r="R14" s="52" t="str">
        <f t="shared" si="10"/>
        <v>88-0-70</v>
      </c>
      <c r="S14" s="47" t="b">
        <f t="shared" si="11"/>
        <v>1</v>
      </c>
    </row>
    <row r="15" spans="1:19" ht="24.75" customHeight="1">
      <c r="A15" s="4">
        <v>12</v>
      </c>
      <c r="B15" s="142" t="s">
        <v>71</v>
      </c>
      <c r="C15" s="105" t="s">
        <v>80</v>
      </c>
      <c r="D15" s="24" t="str">
        <f t="shared" si="0"/>
        <v>65</v>
      </c>
      <c r="E15" s="30" t="str">
        <f t="shared" si="1"/>
        <v>2</v>
      </c>
      <c r="F15" s="27" t="str">
        <f t="shared" si="2"/>
        <v>50</v>
      </c>
      <c r="G15" s="21">
        <f t="shared" si="3"/>
        <v>26250</v>
      </c>
      <c r="H15" s="52" t="str">
        <f t="shared" si="4"/>
        <v>65-2-50</v>
      </c>
      <c r="I15" s="47" t="b">
        <f t="shared" si="5"/>
        <v>1</v>
      </c>
      <c r="K15" s="4">
        <v>12</v>
      </c>
      <c r="L15" s="84" t="s">
        <v>71</v>
      </c>
      <c r="M15" s="85" t="s">
        <v>86</v>
      </c>
      <c r="N15" s="86" t="str">
        <f t="shared" si="6"/>
        <v>55</v>
      </c>
      <c r="O15" s="87" t="str">
        <f t="shared" si="7"/>
        <v>2</v>
      </c>
      <c r="P15" s="88" t="str">
        <f t="shared" si="8"/>
        <v>20</v>
      </c>
      <c r="Q15" s="89">
        <f t="shared" si="9"/>
        <v>22220</v>
      </c>
      <c r="R15" s="90" t="str">
        <f t="shared" si="10"/>
        <v>55-2-20</v>
      </c>
      <c r="S15" s="47" t="b">
        <f t="shared" si="11"/>
        <v>1</v>
      </c>
    </row>
    <row r="16" spans="1:19" ht="24.75" customHeight="1" thickBot="1">
      <c r="A16" s="63">
        <v>13</v>
      </c>
      <c r="B16" s="99" t="s">
        <v>42</v>
      </c>
      <c r="C16" s="105" t="s">
        <v>83</v>
      </c>
      <c r="D16" s="31" t="str">
        <f t="shared" si="0"/>
        <v>45</v>
      </c>
      <c r="E16" s="32" t="str">
        <f t="shared" si="1"/>
        <v>2</v>
      </c>
      <c r="F16" s="33" t="str">
        <f t="shared" si="2"/>
        <v>90</v>
      </c>
      <c r="G16" s="34">
        <f t="shared" si="3"/>
        <v>18290</v>
      </c>
      <c r="H16" s="53" t="str">
        <f t="shared" si="4"/>
        <v>45-2-90</v>
      </c>
      <c r="I16" s="48" t="b">
        <f t="shared" si="5"/>
        <v>1</v>
      </c>
      <c r="K16" s="69">
        <v>13</v>
      </c>
      <c r="L16" s="70" t="s">
        <v>42</v>
      </c>
      <c r="M16" s="56" t="s">
        <v>79</v>
      </c>
      <c r="N16" s="64" t="str">
        <f t="shared" si="6"/>
        <v>30</v>
      </c>
      <c r="O16" s="65" t="str">
        <f t="shared" si="7"/>
        <v>0</v>
      </c>
      <c r="P16" s="66" t="str">
        <f t="shared" si="8"/>
        <v>40</v>
      </c>
      <c r="Q16" s="67">
        <f t="shared" si="9"/>
        <v>12040</v>
      </c>
      <c r="R16" s="68" t="str">
        <f t="shared" si="10"/>
        <v>30-0-40</v>
      </c>
      <c r="S16" s="48" t="b">
        <f t="shared" si="11"/>
        <v>1</v>
      </c>
    </row>
    <row r="17" spans="1:19" ht="24.75" customHeight="1" thickBot="1">
      <c r="A17" s="41">
        <v>14</v>
      </c>
      <c r="B17" s="100" t="s">
        <v>94</v>
      </c>
      <c r="C17" s="106" t="s">
        <v>25</v>
      </c>
      <c r="D17" s="37" t="str">
        <f t="shared" si="0"/>
        <v>0</v>
      </c>
      <c r="E17" s="38" t="str">
        <f t="shared" si="1"/>
        <v>0</v>
      </c>
      <c r="F17" s="39" t="str">
        <f t="shared" si="2"/>
        <v>0</v>
      </c>
      <c r="G17" s="40">
        <f t="shared" si="3"/>
        <v>0</v>
      </c>
      <c r="H17" s="54" t="str">
        <f t="shared" si="4"/>
        <v>0-0-0</v>
      </c>
      <c r="I17" s="49" t="b">
        <f t="shared" si="5"/>
        <v>1</v>
      </c>
      <c r="K17" s="41">
        <v>14</v>
      </c>
      <c r="L17" s="35" t="s">
        <v>94</v>
      </c>
      <c r="M17" s="36" t="s">
        <v>25</v>
      </c>
      <c r="N17" s="37" t="str">
        <f t="shared" si="6"/>
        <v>0</v>
      </c>
      <c r="O17" s="38" t="str">
        <f t="shared" si="7"/>
        <v>0</v>
      </c>
      <c r="P17" s="39" t="str">
        <f t="shared" si="8"/>
        <v>0</v>
      </c>
      <c r="Q17" s="40">
        <f t="shared" si="9"/>
        <v>0</v>
      </c>
      <c r="R17" s="54" t="str">
        <f t="shared" si="10"/>
        <v>0-0-0</v>
      </c>
      <c r="S17" s="49" t="b">
        <f t="shared" si="11"/>
        <v>1</v>
      </c>
    </row>
    <row r="18" spans="6:18" ht="24.75" customHeight="1" thickBot="1">
      <c r="F18" t="s">
        <v>26</v>
      </c>
      <c r="G18" s="42">
        <f>SUM(G4:G17)</f>
        <v>123680</v>
      </c>
      <c r="H18" s="55" t="str">
        <f t="shared" si="4"/>
        <v>309-0-80</v>
      </c>
      <c r="M18" s="1"/>
      <c r="P18" t="s">
        <v>26</v>
      </c>
      <c r="Q18" s="42">
        <f>SUM(Q4:Q17)</f>
        <v>119650</v>
      </c>
      <c r="R18" s="169" t="str">
        <f t="shared" si="10"/>
        <v>299-0-50</v>
      </c>
    </row>
    <row r="19" spans="3:20" s="125" customFormat="1" ht="24.75" customHeight="1" thickTop="1">
      <c r="C19" s="163"/>
      <c r="G19" s="164"/>
      <c r="J19" s="160" t="s">
        <v>84</v>
      </c>
      <c r="K19" s="160"/>
      <c r="L19" s="160"/>
      <c r="M19" s="160"/>
      <c r="N19" s="160"/>
      <c r="O19" s="160"/>
      <c r="P19" s="160"/>
      <c r="Q19" s="160"/>
      <c r="R19" s="160"/>
      <c r="S19" s="160"/>
      <c r="T19" s="160"/>
    </row>
    <row r="20" spans="1:11" ht="24.75" customHeight="1">
      <c r="A20" s="165" t="s">
        <v>106</v>
      </c>
      <c r="K20" s="125" t="s">
        <v>110</v>
      </c>
    </row>
  </sheetData>
  <sheetProtection/>
  <mergeCells count="6">
    <mergeCell ref="D2:F2"/>
    <mergeCell ref="G2:H2"/>
    <mergeCell ref="N2:P2"/>
    <mergeCell ref="Q2:R2"/>
    <mergeCell ref="A2:B2"/>
    <mergeCell ref="K2:L2"/>
  </mergeCells>
  <printOptions/>
  <pageMargins left="0.7" right="0.7" top="0.75" bottom="0.75" header="0.3" footer="0.3"/>
  <pageSetup horizontalDpi="600" verticalDpi="600" orientation="landscape" paperSize="9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zoomScalePageLayoutView="0" workbookViewId="0" topLeftCell="A1">
      <selection activeCell="I17" sqref="I17"/>
    </sheetView>
  </sheetViews>
  <sheetFormatPr defaultColWidth="9.140625" defaultRowHeight="24.75" customHeight="1"/>
  <cols>
    <col min="1" max="1" width="7.140625" style="0" customWidth="1"/>
    <col min="2" max="2" width="28.421875" style="0" customWidth="1"/>
    <col min="3" max="3" width="13.7109375" style="1" customWidth="1"/>
    <col min="4" max="6" width="9.7109375" style="0" customWidth="1"/>
    <col min="7" max="7" width="13.140625" style="14" customWidth="1"/>
    <col min="8" max="8" width="12.00390625" style="0" customWidth="1"/>
    <col min="9" max="9" width="16.140625" style="0" customWidth="1"/>
  </cols>
  <sheetData>
    <row r="1" ht="24.75" customHeight="1" thickBot="1">
      <c r="C1" s="107" t="s">
        <v>96</v>
      </c>
    </row>
    <row r="2" spans="1:9" ht="24.75" customHeight="1" thickBot="1" thickTop="1">
      <c r="A2" s="13"/>
      <c r="B2" s="43" t="s">
        <v>89</v>
      </c>
      <c r="C2" s="101"/>
      <c r="D2" s="181" t="s">
        <v>57</v>
      </c>
      <c r="E2" s="181"/>
      <c r="F2" s="181"/>
      <c r="G2" s="182" t="s">
        <v>59</v>
      </c>
      <c r="H2" s="183"/>
      <c r="I2" s="6"/>
    </row>
    <row r="3" spans="1:9" ht="24.75" customHeight="1" thickTop="1">
      <c r="A3" s="5" t="s">
        <v>21</v>
      </c>
      <c r="B3" s="91" t="s">
        <v>22</v>
      </c>
      <c r="C3" s="102" t="s">
        <v>0</v>
      </c>
      <c r="D3" s="22" t="s">
        <v>1</v>
      </c>
      <c r="E3" s="28" t="s">
        <v>2</v>
      </c>
      <c r="F3" s="25" t="s">
        <v>3</v>
      </c>
      <c r="G3" s="19" t="s">
        <v>23</v>
      </c>
      <c r="H3" s="50" t="s">
        <v>24</v>
      </c>
      <c r="I3" s="44" t="s">
        <v>58</v>
      </c>
    </row>
    <row r="4" spans="1:9" ht="24.75" customHeight="1">
      <c r="A4" s="3">
        <v>1</v>
      </c>
      <c r="B4" s="92" t="s">
        <v>87</v>
      </c>
      <c r="C4" s="103" t="s">
        <v>88</v>
      </c>
      <c r="D4" s="23" t="str">
        <f>LEFT(C4,SEARCH("-",C4)-1)</f>
        <v>35</v>
      </c>
      <c r="E4" s="29" t="str">
        <f>LEFT(SUBSTITUTE("*"&amp;C4,"*"&amp;D4&amp;"-",""),SEARCH("-",SUBSTITUTE("*"&amp;C4,"*"&amp;D4&amp;"-",""))-1)</f>
        <v>2</v>
      </c>
      <c r="F4" s="26" t="str">
        <f>SUBSTITUTE("*"&amp;C4,"*"&amp;D4&amp;"-"&amp;E4&amp;"-","")</f>
        <v>32</v>
      </c>
      <c r="G4" s="20">
        <f>400*D4+100*E4+F4</f>
        <v>14232</v>
      </c>
      <c r="H4" s="51" t="str">
        <f>ROUNDDOWN(G4/400,0)&amp;"-"&amp;ROUNDDOWN((G4-(ROUNDDOWN(G4/400,0))*400)/100,0)&amp;"-"&amp;MOD(G4,100)</f>
        <v>35-2-32</v>
      </c>
      <c r="I4" s="45" t="b">
        <f>EXACT(C4,H4)</f>
        <v>1</v>
      </c>
    </row>
    <row r="5" spans="1:9" ht="24.75" customHeight="1">
      <c r="A5" s="4">
        <v>2</v>
      </c>
      <c r="B5" s="93" t="s">
        <v>95</v>
      </c>
      <c r="C5" s="104" t="s">
        <v>104</v>
      </c>
      <c r="D5" s="24" t="str">
        <f>LEFT(C5,SEARCH("-",C5)-1)</f>
        <v>573</v>
      </c>
      <c r="E5" s="30" t="str">
        <f>LEFT(SUBSTITUTE("*"&amp;C5,"*"&amp;D5&amp;"-",""),SEARCH("-",SUBSTITUTE("*"&amp;C5,"*"&amp;D5&amp;"-",""))-1)</f>
        <v>0</v>
      </c>
      <c r="F5" s="27" t="str">
        <f>SUBSTITUTE("*"&amp;C5,"*"&amp;D5&amp;"-"&amp;E5&amp;"-","")</f>
        <v>30</v>
      </c>
      <c r="G5" s="21">
        <f>400*D5+100*E5+F5</f>
        <v>229230</v>
      </c>
      <c r="H5" s="52" t="str">
        <f>ROUNDDOWN(G5/400,0)&amp;"-"&amp;ROUNDDOWN((G5-(ROUNDDOWN(G5/400,0))*400)/100,0)&amp;"-"&amp;MOD(G5,100)</f>
        <v>573-0-30</v>
      </c>
      <c r="I5" s="46" t="b">
        <f>EXACT(C5,H5)</f>
        <v>1</v>
      </c>
    </row>
    <row r="6" spans="1:9" ht="24.75" customHeight="1">
      <c r="A6" s="4">
        <v>3</v>
      </c>
      <c r="B6" s="93" t="s">
        <v>91</v>
      </c>
      <c r="C6" s="105" t="s">
        <v>90</v>
      </c>
      <c r="D6" s="24" t="str">
        <f>LEFT(C6,SEARCH("-",C6)-1)</f>
        <v>11</v>
      </c>
      <c r="E6" s="30" t="str">
        <f>LEFT(SUBSTITUTE("*"&amp;C6,"*"&amp;D6&amp;"-",""),SEARCH("-",SUBSTITUTE("*"&amp;C6,"*"&amp;D6&amp;"-",""))-1)</f>
        <v>3</v>
      </c>
      <c r="F6" s="27" t="str">
        <f>SUBSTITUTE("*"&amp;C6,"*"&amp;D6&amp;"-"&amp;E6&amp;"-","")</f>
        <v>24</v>
      </c>
      <c r="G6" s="21">
        <f>400*D6+100*E6+F6</f>
        <v>4724</v>
      </c>
      <c r="H6" s="52" t="str">
        <f>ROUNDDOWN(G6/400,0)&amp;"-"&amp;ROUNDDOWN((G6-(ROUNDDOWN(G6/400,0))*400)/100,0)&amp;"-"&amp;MOD(G6,100)</f>
        <v>11-3-24</v>
      </c>
      <c r="I6" s="46" t="b">
        <f>EXACT(C6,H6)</f>
        <v>1</v>
      </c>
    </row>
    <row r="7" spans="1:11" ht="24.75" customHeight="1">
      <c r="A7" s="4"/>
      <c r="B7" s="93"/>
      <c r="C7" s="152" t="s">
        <v>105</v>
      </c>
      <c r="D7" s="24" t="str">
        <f>LEFT(C7,SEARCH("-",C7)-1)</f>
        <v>0</v>
      </c>
      <c r="E7" s="30" t="str">
        <f>LEFT(SUBSTITUTE("*"&amp;C7,"*"&amp;D7&amp;"-",""),SEARCH("-",SUBSTITUTE("*"&amp;C7,"*"&amp;D7&amp;"-",""))-1)</f>
        <v>0</v>
      </c>
      <c r="F7" s="27" t="str">
        <f>SUBSTITUTE("*"&amp;C7,"*"&amp;D7&amp;"-"&amp;E7&amp;"-","")</f>
        <v>00</v>
      </c>
      <c r="G7" s="21">
        <f>400*D7+100*E7+F7</f>
        <v>0</v>
      </c>
      <c r="H7" s="52" t="str">
        <f>ROUNDDOWN(G7/400,0)&amp;"-"&amp;ROUNDDOWN((G7-(ROUNDDOWN(G7/400,0))*400)/100,0)&amp;"-"&amp;MOD(G7,100)</f>
        <v>0-0-0</v>
      </c>
      <c r="I7" s="154" t="b">
        <f>EXACT(C7,H7)</f>
        <v>0</v>
      </c>
      <c r="K7" s="125" t="s">
        <v>115</v>
      </c>
    </row>
    <row r="8" spans="1:9" ht="24.75" customHeight="1">
      <c r="A8" s="108"/>
      <c r="B8" s="109"/>
      <c r="C8" s="162" t="s">
        <v>25</v>
      </c>
      <c r="D8" s="110" t="str">
        <f>LEFT(C8,SEARCH("-",C8)-1)</f>
        <v>0</v>
      </c>
      <c r="E8" s="111" t="str">
        <f>LEFT(SUBSTITUTE("*"&amp;C8,"*"&amp;D8&amp;"-",""),SEARCH("-",SUBSTITUTE("*"&amp;C8,"*"&amp;D8&amp;"-",""))-1)</f>
        <v>0</v>
      </c>
      <c r="F8" s="112" t="str">
        <f>SUBSTITUTE("*"&amp;C8,"*"&amp;D8&amp;"-"&amp;E8&amp;"-","")</f>
        <v>0</v>
      </c>
      <c r="G8" s="113">
        <f>400*D8+100*E8+F8</f>
        <v>0</v>
      </c>
      <c r="H8" s="114" t="str">
        <f>ROUNDDOWN(G8/400,0)&amp;"-"&amp;ROUNDDOWN((G8-(ROUNDDOWN(G8/400,0))*400)/100,0)&amp;"-"&amp;MOD(G8,100)</f>
        <v>0-0-0</v>
      </c>
      <c r="I8" s="161" t="b">
        <f>EXACT(C8,H8)</f>
        <v>1</v>
      </c>
    </row>
    <row r="9" spans="6:8" ht="24.75" customHeight="1" thickBot="1">
      <c r="F9" t="s">
        <v>26</v>
      </c>
      <c r="G9" s="42">
        <f>SUM(G4:G8)</f>
        <v>248186</v>
      </c>
      <c r="H9" s="55" t="str">
        <f>ROUNDDOWN(G9/400,0)&amp;"-"&amp;ROUNDDOWN((G9-(ROUNDDOWN(G9/400,0))*400)/100,0)&amp;"-"&amp;MOD(G9,100)</f>
        <v>620-1-86</v>
      </c>
    </row>
    <row r="10" ht="24.75" customHeight="1" thickTop="1"/>
    <row r="12" ht="24.75" customHeight="1">
      <c r="A12" s="165" t="s">
        <v>106</v>
      </c>
    </row>
  </sheetData>
  <sheetProtection/>
  <mergeCells count="2">
    <mergeCell ref="D2:F2"/>
    <mergeCell ref="G2:H2"/>
  </mergeCells>
  <printOptions/>
  <pageMargins left="0.7" right="0.7" top="0.75" bottom="0.75" header="0.3" footer="0.3"/>
  <pageSetup horizontalDpi="600" verticalDpi="600" orientation="landscape" paperSize="9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E15"/>
  <sheetViews>
    <sheetView zoomScalePageLayoutView="0" workbookViewId="0" topLeftCell="A1">
      <selection activeCell="I23" sqref="I23"/>
    </sheetView>
  </sheetViews>
  <sheetFormatPr defaultColWidth="9.140625" defaultRowHeight="15"/>
  <cols>
    <col min="5" max="5" width="16.140625" style="0" customWidth="1"/>
  </cols>
  <sheetData>
    <row r="2" spans="2:5" ht="29.25">
      <c r="B2" s="184" t="s">
        <v>97</v>
      </c>
      <c r="C2" s="184"/>
      <c r="D2" s="184"/>
      <c r="E2" s="184"/>
    </row>
    <row r="3" spans="2:5" ht="24" thickBot="1">
      <c r="B3" s="115"/>
      <c r="C3" s="115"/>
      <c r="D3" s="115"/>
      <c r="E3" s="115"/>
    </row>
    <row r="4" spans="2:5" ht="24.75" thickBot="1" thickTop="1">
      <c r="B4" s="185" t="s">
        <v>98</v>
      </c>
      <c r="C4" s="186"/>
      <c r="D4" s="186"/>
      <c r="E4" s="116" t="s">
        <v>99</v>
      </c>
    </row>
    <row r="5" spans="2:5" ht="24" thickTop="1">
      <c r="B5" s="117" t="s">
        <v>100</v>
      </c>
      <c r="C5" s="118" t="s">
        <v>101</v>
      </c>
      <c r="D5" s="126" t="s">
        <v>102</v>
      </c>
      <c r="E5" s="129" t="s">
        <v>103</v>
      </c>
    </row>
    <row r="6" spans="2:5" ht="26.25">
      <c r="B6" s="119">
        <v>1</v>
      </c>
      <c r="C6" s="120">
        <v>200</v>
      </c>
      <c r="D6" s="127">
        <f>SUM(B6*C6)</f>
        <v>200</v>
      </c>
      <c r="E6" s="130">
        <f>SUM(D6*0.25)</f>
        <v>50</v>
      </c>
    </row>
    <row r="7" spans="2:5" ht="26.25">
      <c r="B7" s="119">
        <v>0.5</v>
      </c>
      <c r="C7" s="120">
        <v>200</v>
      </c>
      <c r="D7" s="127">
        <f aca="true" t="shared" si="0" ref="D7:D12">SUM(B7*C7)</f>
        <v>100</v>
      </c>
      <c r="E7" s="130">
        <f aca="true" t="shared" si="1" ref="E7:E12">SUM(D7*0.25)</f>
        <v>25</v>
      </c>
    </row>
    <row r="8" spans="2:5" ht="26.25">
      <c r="B8" s="119">
        <v>0.55</v>
      </c>
      <c r="C8" s="120">
        <v>200</v>
      </c>
      <c r="D8" s="127">
        <f t="shared" si="0"/>
        <v>110.00000000000001</v>
      </c>
      <c r="E8" s="130">
        <f t="shared" si="1"/>
        <v>27.500000000000004</v>
      </c>
    </row>
    <row r="9" spans="2:5" ht="26.25">
      <c r="B9" s="119">
        <v>0.3</v>
      </c>
      <c r="C9" s="120">
        <v>200</v>
      </c>
      <c r="D9" s="127">
        <f t="shared" si="0"/>
        <v>60</v>
      </c>
      <c r="E9" s="130">
        <f t="shared" si="1"/>
        <v>15</v>
      </c>
    </row>
    <row r="10" spans="2:5" ht="26.25">
      <c r="B10" s="119">
        <v>0.2</v>
      </c>
      <c r="C10" s="120">
        <v>200</v>
      </c>
      <c r="D10" s="127">
        <f t="shared" si="0"/>
        <v>40</v>
      </c>
      <c r="E10" s="130">
        <f t="shared" si="1"/>
        <v>10</v>
      </c>
    </row>
    <row r="11" spans="2:5" ht="26.25">
      <c r="B11" s="119">
        <v>0.1</v>
      </c>
      <c r="C11" s="120">
        <v>200</v>
      </c>
      <c r="D11" s="127">
        <f t="shared" si="0"/>
        <v>20</v>
      </c>
      <c r="E11" s="130">
        <f t="shared" si="1"/>
        <v>5</v>
      </c>
    </row>
    <row r="12" spans="2:5" ht="26.25">
      <c r="B12" s="121"/>
      <c r="C12" s="122"/>
      <c r="D12" s="127">
        <f t="shared" si="0"/>
        <v>0</v>
      </c>
      <c r="E12" s="130">
        <f t="shared" si="1"/>
        <v>0</v>
      </c>
    </row>
    <row r="13" spans="2:5" ht="24" thickBot="1">
      <c r="B13" s="123"/>
      <c r="C13" s="124"/>
      <c r="D13" s="128"/>
      <c r="E13" s="131"/>
    </row>
    <row r="14" spans="2:5" ht="24" thickTop="1">
      <c r="B14" s="115"/>
      <c r="C14" s="115"/>
      <c r="D14" s="115"/>
      <c r="E14" s="115"/>
    </row>
    <row r="15" ht="15">
      <c r="A15" s="125" t="s">
        <v>107</v>
      </c>
    </row>
  </sheetData>
  <sheetProtection/>
  <mergeCells count="2">
    <mergeCell ref="B2:E2"/>
    <mergeCell ref="B4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2022-12-28T17:11:43Z</cp:lastPrinted>
  <dcterms:created xsi:type="dcterms:W3CDTF">2020-12-18T08:04:16Z</dcterms:created>
  <dcterms:modified xsi:type="dcterms:W3CDTF">2023-05-11T09:33:49Z</dcterms:modified>
  <cp:category/>
  <cp:version/>
  <cp:contentType/>
  <cp:contentStatus/>
</cp:coreProperties>
</file>